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Kimberly\Laboratorio2\"/>
    </mc:Choice>
  </mc:AlternateContent>
  <xr:revisionPtr revIDLastSave="0" documentId="13_ncr:1_{96FCDAE8-625E-4818-9E77-EA3F131D2907}" xr6:coauthVersionLast="45" xr6:coauthVersionMax="45" xr10:uidLastSave="{00000000-0000-0000-0000-000000000000}"/>
  <bookViews>
    <workbookView xWindow="-120" yWindow="-120" windowWidth="20730" windowHeight="11160" xr2:uid="{009A9BAB-9F3F-4A99-95B2-5C552DF3A16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1" l="1"/>
  <c r="O26" i="1"/>
  <c r="O25" i="1"/>
  <c r="O24" i="1"/>
  <c r="M23" i="1"/>
  <c r="M20" i="1"/>
  <c r="M19" i="1"/>
  <c r="M18" i="1"/>
  <c r="M17" i="1"/>
  <c r="M16" i="1"/>
  <c r="F25" i="1"/>
  <c r="M22" i="1" s="1"/>
  <c r="O11" i="1" l="1"/>
  <c r="O10" i="1"/>
  <c r="O8" i="1"/>
  <c r="O4" i="1"/>
  <c r="F36" i="1"/>
  <c r="F35" i="1"/>
  <c r="F33" i="1"/>
  <c r="F28" i="1"/>
  <c r="F23" i="1"/>
  <c r="M21" i="1" s="1"/>
  <c r="M29" i="1" s="1"/>
  <c r="F21" i="1"/>
  <c r="F18" i="1"/>
  <c r="F15" i="1"/>
  <c r="F10" i="1"/>
  <c r="F7" i="1"/>
  <c r="F29" i="1" l="1"/>
  <c r="O12" i="1" s="1"/>
  <c r="O13" i="1" l="1"/>
  <c r="O28" i="1"/>
  <c r="O29" i="1" s="1"/>
</calcChain>
</file>

<file path=xl/sharedStrings.xml><?xml version="1.0" encoding="utf-8"?>
<sst xmlns="http://schemas.openxmlformats.org/spreadsheetml/2006/main" count="63" uniqueCount="52">
  <si>
    <t xml:space="preserve">Inventario No.2 propiedad del señor Mario Alpirez, practicado el 22 de mayo de 2014. </t>
  </si>
  <si>
    <t>Activo</t>
  </si>
  <si>
    <t>Corriente</t>
  </si>
  <si>
    <t>Caja</t>
  </si>
  <si>
    <t>Efectivo</t>
  </si>
  <si>
    <t>Bancos</t>
  </si>
  <si>
    <t>Deposito en Bco. El Ahorro</t>
  </si>
  <si>
    <t>Deposito en Bco. Mundial</t>
  </si>
  <si>
    <t>Clientes</t>
  </si>
  <si>
    <t>Factura por cobrar a Andrea Búrbano</t>
  </si>
  <si>
    <t>Factura por cobrar a Mónica Leiva</t>
  </si>
  <si>
    <t>Factura por cobrar a Byron Carranza</t>
  </si>
  <si>
    <t>Factura por cobrar a Lourdez Días</t>
  </si>
  <si>
    <t>Documentos por cobrar</t>
  </si>
  <si>
    <t>Letras por cobrar a Felipe Campos</t>
  </si>
  <si>
    <t>Letras por cobrar a Rodrigo Garcia</t>
  </si>
  <si>
    <t>Deudores</t>
  </si>
  <si>
    <t>Eufemia Vásquez</t>
  </si>
  <si>
    <t>Prestamo por cobrar a terceros</t>
  </si>
  <si>
    <t>Mercaderia</t>
  </si>
  <si>
    <t xml:space="preserve">En el almacén para la venta </t>
  </si>
  <si>
    <t xml:space="preserve">Utiles y Enseres </t>
  </si>
  <si>
    <t>Muebles y enseres</t>
  </si>
  <si>
    <t>No corriente</t>
  </si>
  <si>
    <t>Mobiliario y Equipo</t>
  </si>
  <si>
    <t>Equipo diversos</t>
  </si>
  <si>
    <t>Pasivo</t>
  </si>
  <si>
    <t>Proveedores</t>
  </si>
  <si>
    <t>Estefania Vega</t>
  </si>
  <si>
    <t>Sofía Del Cid</t>
  </si>
  <si>
    <t>Alquileres por pagar</t>
  </si>
  <si>
    <t>Alquile de local por paga</t>
  </si>
  <si>
    <t>Van</t>
  </si>
  <si>
    <t>Bienen</t>
  </si>
  <si>
    <t>Documentos por pagar</t>
  </si>
  <si>
    <t>Banco Nuevo Mundo</t>
  </si>
  <si>
    <t>Financiera Facilito</t>
  </si>
  <si>
    <t>Sueldos por pagar</t>
  </si>
  <si>
    <t>Remuneraciones por pagar</t>
  </si>
  <si>
    <t>Suma del pasivo</t>
  </si>
  <si>
    <t xml:space="preserve">Capital </t>
  </si>
  <si>
    <t>Suma del pasivo más el capital</t>
  </si>
  <si>
    <t>Suma del Activo</t>
  </si>
  <si>
    <t>Resumen</t>
  </si>
  <si>
    <t>Utiles y Enseres</t>
  </si>
  <si>
    <t>Sueledos por pagar</t>
  </si>
  <si>
    <t>Capital</t>
  </si>
  <si>
    <t xml:space="preserve">Sumas iguales </t>
  </si>
  <si>
    <t xml:space="preserve">De conformidad con los datos anteriores el capital inicial del "Comercial Mario Alpiréz" es de </t>
  </si>
  <si>
    <t>trescientos cuarenta y siete mil seiscientos (Q347,600).</t>
  </si>
  <si>
    <t>F.____________________              F._________________</t>
  </si>
  <si>
    <t>Propietario                                    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</si>
</sst>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 style="medium">
        <color rgb="FFFF0000"/>
      </left>
      <right/>
      <top style="double">
        <color rgb="FFFF0000"/>
      </top>
      <bottom style="thin">
        <color rgb="FF0070C0"/>
      </bottom>
      <diagonal/>
    </border>
    <border>
      <left/>
      <right/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thin">
        <color rgb="FF0070C0"/>
      </right>
      <top style="double">
        <color rgb="FFFF0000"/>
      </top>
      <bottom style="thin">
        <color rgb="FF0070C0"/>
      </bottom>
      <diagonal/>
    </border>
    <border>
      <left/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/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/>
      <right style="medium">
        <color rgb="FFFF0000"/>
      </right>
      <top style="thin">
        <color rgb="FF0070C0"/>
      </top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0070C0"/>
      </top>
      <bottom style="double">
        <color rgb="FFFF0000"/>
      </bottom>
      <diagonal/>
    </border>
    <border>
      <left style="medium">
        <color rgb="FFFF0000"/>
      </left>
      <right/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thin">
        <color rgb="FF0070C0"/>
      </right>
      <top style="thin">
        <color rgb="FF0070C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thin">
        <color rgb="FF0070C0"/>
      </right>
      <top/>
      <bottom style="thin">
        <color rgb="FF0070C0"/>
      </bottom>
      <diagonal/>
    </border>
    <border>
      <left style="double">
        <color rgb="FFFF0000"/>
      </left>
      <right style="thin">
        <color rgb="FF0070C0"/>
      </right>
      <top style="thin">
        <color rgb="FF0070C0"/>
      </top>
      <bottom style="medium">
        <color indexed="64"/>
      </bottom>
      <diagonal/>
    </border>
    <border>
      <left/>
      <right style="double">
        <color rgb="FFFF0000"/>
      </right>
      <top/>
      <bottom style="thin">
        <color rgb="FF0070C0"/>
      </bottom>
      <diagonal/>
    </border>
    <border>
      <left/>
      <right style="double">
        <color rgb="FFFF0000"/>
      </right>
      <top style="thin">
        <color rgb="FF0070C0"/>
      </top>
      <bottom style="medium">
        <color indexed="64"/>
      </bottom>
      <diagonal/>
    </border>
    <border>
      <left style="double">
        <color rgb="FFFF0000"/>
      </left>
      <right style="thin">
        <color rgb="FF0070C0"/>
      </right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medium">
        <color rgb="FFFF0000"/>
      </left>
      <right style="double">
        <color rgb="FFC00000"/>
      </right>
      <top style="thin">
        <color rgb="FF0070C0"/>
      </top>
      <bottom style="thin">
        <color rgb="FF0070C0"/>
      </bottom>
      <diagonal/>
    </border>
    <border>
      <left style="double">
        <color rgb="FFC0000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thin">
        <color rgb="FF0070C0"/>
      </right>
      <top style="medium">
        <color indexed="64"/>
      </top>
      <bottom style="double">
        <color rgb="FFFF0000"/>
      </bottom>
      <diagonal/>
    </border>
    <border>
      <left/>
      <right style="double">
        <color rgb="FFFF0000"/>
      </right>
      <top style="medium">
        <color indexed="64"/>
      </top>
      <bottom style="double">
        <color rgb="FFFF0000"/>
      </bottom>
      <diagonal/>
    </border>
    <border>
      <left style="double">
        <color rgb="FFFF000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3" xfId="0" applyBorder="1"/>
    <xf numFmtId="0" fontId="0" fillId="2" borderId="4" xfId="0" applyFill="1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2" borderId="10" xfId="0" applyFill="1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0" fillId="2" borderId="16" xfId="0" applyFill="1" applyBorder="1"/>
    <xf numFmtId="0" fontId="0" fillId="0" borderId="19" xfId="0" applyBorder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11" xfId="0" applyFont="1" applyBorder="1" applyAlignment="1">
      <alignment horizontal="left"/>
    </xf>
    <xf numFmtId="44" fontId="0" fillId="2" borderId="13" xfId="0" applyNumberFormat="1" applyFill="1" applyBorder="1"/>
    <xf numFmtId="44" fontId="0" fillId="2" borderId="18" xfId="0" applyNumberFormat="1" applyFill="1" applyBorder="1"/>
    <xf numFmtId="44" fontId="0" fillId="2" borderId="20" xfId="0" applyNumberFormat="1" applyFill="1" applyBorder="1"/>
    <xf numFmtId="44" fontId="0" fillId="2" borderId="21" xfId="0" applyNumberFormat="1" applyFill="1" applyBorder="1"/>
    <xf numFmtId="44" fontId="0" fillId="2" borderId="7" xfId="0" applyNumberFormat="1" applyFill="1" applyBorder="1"/>
    <xf numFmtId="0" fontId="0" fillId="0" borderId="22" xfId="0" applyBorder="1"/>
    <xf numFmtId="0" fontId="0" fillId="0" borderId="23" xfId="0" applyBorder="1"/>
    <xf numFmtId="44" fontId="0" fillId="2" borderId="24" xfId="0" applyNumberFormat="1" applyFill="1" applyBorder="1"/>
    <xf numFmtId="0" fontId="0" fillId="0" borderId="25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left"/>
    </xf>
    <xf numFmtId="44" fontId="3" fillId="2" borderId="27" xfId="0" applyNumberFormat="1" applyFont="1" applyFill="1" applyBorder="1"/>
    <xf numFmtId="0" fontId="0" fillId="0" borderId="28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 indent="6"/>
    </xf>
    <xf numFmtId="44" fontId="0" fillId="2" borderId="30" xfId="0" applyNumberFormat="1" applyFill="1" applyBorder="1"/>
    <xf numFmtId="0" fontId="0" fillId="0" borderId="31" xfId="0" applyBorder="1"/>
    <xf numFmtId="44" fontId="0" fillId="2" borderId="32" xfId="0" applyNumberFormat="1" applyFill="1" applyBorder="1" applyAlignment="1">
      <alignment horizontal="center"/>
    </xf>
    <xf numFmtId="44" fontId="0" fillId="2" borderId="12" xfId="0" applyNumberFormat="1" applyFill="1" applyBorder="1" applyAlignment="1">
      <alignment horizontal="center"/>
    </xf>
    <xf numFmtId="44" fontId="0" fillId="2" borderId="14" xfId="0" applyNumberFormat="1" applyFill="1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C930-1B2F-4647-A191-36BA3DFB9244}">
  <dimension ref="A1:Q37"/>
  <sheetViews>
    <sheetView tabSelected="1" workbookViewId="0">
      <selection activeCell="I1" sqref="I1"/>
    </sheetView>
  </sheetViews>
  <sheetFormatPr baseColWidth="10" defaultRowHeight="15" x14ac:dyDescent="0.25"/>
  <cols>
    <col min="1" max="1" width="6.42578125" customWidth="1"/>
    <col min="2" max="2" width="4.140625" customWidth="1"/>
    <col min="3" max="3" width="54.42578125" customWidth="1"/>
    <col min="4" max="4" width="14.42578125" customWidth="1"/>
    <col min="5" max="5" width="1.140625" customWidth="1"/>
    <col min="6" max="6" width="14.42578125" customWidth="1"/>
    <col min="7" max="7" width="1.140625" customWidth="1"/>
    <col min="8" max="8" width="4.7109375" customWidth="1"/>
    <col min="10" max="10" width="6.42578125" customWidth="1"/>
    <col min="11" max="11" width="4.28515625" customWidth="1"/>
    <col min="12" max="12" width="54.42578125" customWidth="1"/>
    <col min="13" max="13" width="14.42578125" customWidth="1"/>
    <col min="14" max="14" width="1.140625" customWidth="1"/>
    <col min="15" max="15" width="14.42578125" customWidth="1"/>
    <col min="16" max="16" width="1.140625" customWidth="1"/>
    <col min="17" max="17" width="4.7109375" customWidth="1"/>
  </cols>
  <sheetData>
    <row r="1" spans="1:17" x14ac:dyDescent="0.25">
      <c r="A1" s="28" t="s">
        <v>0</v>
      </c>
      <c r="B1" s="28"/>
      <c r="C1" s="28"/>
      <c r="D1" s="28"/>
      <c r="E1" s="28"/>
      <c r="F1" s="28"/>
      <c r="G1" s="28"/>
      <c r="H1" s="28"/>
      <c r="J1" s="28"/>
      <c r="K1" s="28"/>
      <c r="L1" s="28"/>
      <c r="M1" s="28"/>
      <c r="N1" s="28"/>
      <c r="O1" s="28"/>
      <c r="P1" s="28"/>
      <c r="Q1" s="28"/>
    </row>
    <row r="2" spans="1:17" x14ac:dyDescent="0.25">
      <c r="A2" s="29"/>
      <c r="B2" s="29"/>
      <c r="C2" s="29"/>
      <c r="D2" s="29"/>
      <c r="E2" s="29"/>
      <c r="F2" s="29"/>
      <c r="G2" s="29"/>
      <c r="H2" s="29"/>
      <c r="J2" s="29"/>
      <c r="K2" s="29"/>
      <c r="L2" s="29"/>
      <c r="M2" s="29"/>
      <c r="N2" s="29"/>
      <c r="O2" s="29"/>
      <c r="P2" s="29"/>
      <c r="Q2" s="29"/>
    </row>
    <row r="3" spans="1:17" ht="15.75" thickBot="1" x14ac:dyDescent="0.3">
      <c r="A3" s="30"/>
      <c r="B3" s="30"/>
      <c r="C3" s="30"/>
      <c r="D3" s="30"/>
      <c r="E3" s="30"/>
      <c r="F3" s="30"/>
      <c r="G3" s="30"/>
      <c r="H3" s="30"/>
      <c r="J3" s="30"/>
      <c r="K3" s="30"/>
      <c r="L3" s="30"/>
      <c r="M3" s="30"/>
      <c r="N3" s="30"/>
      <c r="O3" s="30"/>
      <c r="P3" s="30"/>
      <c r="Q3" s="30"/>
    </row>
    <row r="4" spans="1:17" ht="16.5" thickTop="1" x14ac:dyDescent="0.25">
      <c r="A4" s="1"/>
      <c r="B4" s="2"/>
      <c r="C4" s="15" t="s">
        <v>1</v>
      </c>
      <c r="D4" s="19"/>
      <c r="E4" s="3"/>
      <c r="F4" s="23"/>
      <c r="G4" s="3"/>
      <c r="H4" s="4"/>
      <c r="J4" s="1"/>
      <c r="K4" s="2"/>
      <c r="L4" s="13" t="s">
        <v>33</v>
      </c>
      <c r="M4" s="23"/>
      <c r="N4" s="3"/>
      <c r="O4" s="23">
        <f>F36</f>
        <v>84500</v>
      </c>
      <c r="P4" s="3"/>
      <c r="Q4" s="4"/>
    </row>
    <row r="5" spans="1:17" x14ac:dyDescent="0.25">
      <c r="A5" s="5"/>
      <c r="B5" s="6"/>
      <c r="C5" s="16" t="s">
        <v>2</v>
      </c>
      <c r="D5" s="19"/>
      <c r="E5" s="7"/>
      <c r="F5" s="19"/>
      <c r="G5" s="7"/>
      <c r="H5" s="8"/>
      <c r="J5" s="5"/>
      <c r="K5" s="6"/>
      <c r="L5" s="16" t="s">
        <v>23</v>
      </c>
      <c r="M5" s="19"/>
      <c r="N5" s="7"/>
      <c r="O5" s="19"/>
      <c r="P5" s="7"/>
      <c r="Q5" s="8"/>
    </row>
    <row r="6" spans="1:17" x14ac:dyDescent="0.25">
      <c r="A6" s="5"/>
      <c r="B6" s="6"/>
      <c r="C6" s="18" t="s">
        <v>3</v>
      </c>
      <c r="D6" s="19"/>
      <c r="E6" s="7"/>
      <c r="F6" s="19"/>
      <c r="G6" s="7"/>
      <c r="H6" s="8"/>
      <c r="J6" s="5"/>
      <c r="K6" s="6"/>
      <c r="L6" s="18" t="s">
        <v>34</v>
      </c>
      <c r="M6" s="19"/>
      <c r="N6" s="7"/>
      <c r="O6" s="19"/>
      <c r="P6" s="7"/>
      <c r="Q6" s="8"/>
    </row>
    <row r="7" spans="1:17" ht="15.75" thickBot="1" x14ac:dyDescent="0.3">
      <c r="A7" s="5"/>
      <c r="B7" s="6"/>
      <c r="C7" s="17" t="s">
        <v>4</v>
      </c>
      <c r="D7" s="22">
        <v>800</v>
      </c>
      <c r="E7" s="7"/>
      <c r="F7" s="19">
        <f>SUM(D7)</f>
        <v>800</v>
      </c>
      <c r="G7" s="7"/>
      <c r="H7" s="8"/>
      <c r="J7" s="5"/>
      <c r="K7" s="6"/>
      <c r="L7" s="17" t="s">
        <v>35</v>
      </c>
      <c r="M7" s="19">
        <v>6000</v>
      </c>
      <c r="N7" s="7"/>
      <c r="O7" s="19"/>
      <c r="P7" s="7"/>
      <c r="Q7" s="8"/>
    </row>
    <row r="8" spans="1:17" ht="15.75" thickBot="1" x14ac:dyDescent="0.3">
      <c r="A8" s="5"/>
      <c r="B8" s="6"/>
      <c r="C8" s="18" t="s">
        <v>5</v>
      </c>
      <c r="D8" s="21"/>
      <c r="E8" s="7"/>
      <c r="F8" s="19"/>
      <c r="G8" s="7"/>
      <c r="H8" s="8"/>
      <c r="J8" s="5"/>
      <c r="K8" s="6"/>
      <c r="L8" s="17" t="s">
        <v>36</v>
      </c>
      <c r="M8" s="22">
        <v>4000</v>
      </c>
      <c r="N8" s="7"/>
      <c r="O8" s="19">
        <f>M7+M8</f>
        <v>10000</v>
      </c>
      <c r="P8" s="7"/>
      <c r="Q8" s="8"/>
    </row>
    <row r="9" spans="1:17" x14ac:dyDescent="0.25">
      <c r="A9" s="5"/>
      <c r="B9" s="6"/>
      <c r="C9" s="17" t="s">
        <v>6</v>
      </c>
      <c r="D9" s="19">
        <v>120500</v>
      </c>
      <c r="E9" s="7"/>
      <c r="F9" s="19"/>
      <c r="G9" s="7"/>
      <c r="H9" s="8"/>
      <c r="J9" s="5"/>
      <c r="K9" s="6"/>
      <c r="L9" s="18" t="s">
        <v>37</v>
      </c>
      <c r="M9" s="21"/>
      <c r="N9" s="7"/>
      <c r="O9" s="19"/>
      <c r="P9" s="7"/>
      <c r="Q9" s="8"/>
    </row>
    <row r="10" spans="1:17" ht="15.75" thickBot="1" x14ac:dyDescent="0.3">
      <c r="A10" s="5"/>
      <c r="B10" s="6"/>
      <c r="C10" s="17" t="s">
        <v>7</v>
      </c>
      <c r="D10" s="22">
        <v>29000</v>
      </c>
      <c r="E10" s="7"/>
      <c r="F10" s="19">
        <f>SUM(D9+D10)</f>
        <v>149500</v>
      </c>
      <c r="G10" s="7"/>
      <c r="H10" s="8"/>
      <c r="J10" s="5"/>
      <c r="K10" s="6"/>
      <c r="L10" s="17" t="s">
        <v>38</v>
      </c>
      <c r="M10" s="22">
        <v>6700</v>
      </c>
      <c r="N10" s="25"/>
      <c r="O10" s="22">
        <f>M10</f>
        <v>6700</v>
      </c>
      <c r="P10" s="25"/>
      <c r="Q10" s="8"/>
    </row>
    <row r="11" spans="1:17" x14ac:dyDescent="0.25">
      <c r="A11" s="5"/>
      <c r="B11" s="6"/>
      <c r="C11" s="18" t="s">
        <v>8</v>
      </c>
      <c r="D11" s="21"/>
      <c r="E11" s="7"/>
      <c r="F11" s="19"/>
      <c r="G11" s="7"/>
      <c r="H11" s="8"/>
      <c r="J11" s="5"/>
      <c r="K11" s="6"/>
      <c r="L11" s="17" t="s">
        <v>39</v>
      </c>
      <c r="M11" s="21"/>
      <c r="N11" s="24"/>
      <c r="O11" s="21">
        <f>O4+O8+O10</f>
        <v>101200</v>
      </c>
      <c r="P11" s="24"/>
      <c r="Q11" s="8"/>
    </row>
    <row r="12" spans="1:17" ht="15.75" thickBot="1" x14ac:dyDescent="0.3">
      <c r="A12" s="5"/>
      <c r="B12" s="6"/>
      <c r="C12" s="17" t="s">
        <v>9</v>
      </c>
      <c r="D12" s="19">
        <v>2000</v>
      </c>
      <c r="E12" s="7"/>
      <c r="F12" s="19"/>
      <c r="G12" s="7"/>
      <c r="H12" s="8"/>
      <c r="J12" s="5"/>
      <c r="K12" s="6"/>
      <c r="L12" s="18" t="s">
        <v>40</v>
      </c>
      <c r="M12" s="19"/>
      <c r="N12" s="7"/>
      <c r="O12" s="22">
        <f>F29-O11</f>
        <v>347600</v>
      </c>
      <c r="P12" s="25"/>
      <c r="Q12" s="8"/>
    </row>
    <row r="13" spans="1:17" ht="15.75" thickBot="1" x14ac:dyDescent="0.3">
      <c r="A13" s="5"/>
      <c r="B13" s="6"/>
      <c r="C13" s="17" t="s">
        <v>10</v>
      </c>
      <c r="D13" s="19">
        <v>3000</v>
      </c>
      <c r="E13" s="7"/>
      <c r="F13" s="19"/>
      <c r="G13" s="7"/>
      <c r="H13" s="8"/>
      <c r="J13" s="5"/>
      <c r="K13" s="6"/>
      <c r="L13" s="31" t="s">
        <v>41</v>
      </c>
      <c r="M13" s="32"/>
      <c r="N13" s="33"/>
      <c r="O13" s="26">
        <f>O11+O12</f>
        <v>448800</v>
      </c>
      <c r="P13" s="27"/>
      <c r="Q13" s="8"/>
    </row>
    <row r="14" spans="1:17" ht="15.75" thickTop="1" x14ac:dyDescent="0.25">
      <c r="A14" s="5"/>
      <c r="B14" s="6"/>
      <c r="C14" s="17" t="s">
        <v>11</v>
      </c>
      <c r="D14" s="19">
        <v>5000</v>
      </c>
      <c r="E14" s="7"/>
      <c r="F14" s="19"/>
      <c r="G14" s="7"/>
      <c r="H14" s="8"/>
      <c r="J14" s="5"/>
      <c r="K14" s="6"/>
      <c r="L14" s="17"/>
      <c r="M14" s="21"/>
      <c r="N14" s="24"/>
      <c r="O14" s="21"/>
      <c r="P14" s="24"/>
      <c r="Q14" s="8"/>
    </row>
    <row r="15" spans="1:17" ht="15.75" thickBot="1" x14ac:dyDescent="0.3">
      <c r="A15" s="5"/>
      <c r="B15" s="6"/>
      <c r="C15" s="17" t="s">
        <v>12</v>
      </c>
      <c r="D15" s="22">
        <v>6000</v>
      </c>
      <c r="E15" s="7"/>
      <c r="F15" s="19">
        <f>SUM(D12+D13+D14+D15)</f>
        <v>16000</v>
      </c>
      <c r="G15" s="7"/>
      <c r="H15" s="8"/>
      <c r="J15" s="5"/>
      <c r="K15" s="6"/>
      <c r="L15" s="16" t="s">
        <v>43</v>
      </c>
      <c r="M15" s="19"/>
      <c r="N15" s="7"/>
      <c r="O15" s="19"/>
      <c r="P15" s="7"/>
      <c r="Q15" s="8"/>
    </row>
    <row r="16" spans="1:17" x14ac:dyDescent="0.25">
      <c r="A16" s="5"/>
      <c r="B16" s="6"/>
      <c r="C16" s="18" t="s">
        <v>13</v>
      </c>
      <c r="D16" s="21"/>
      <c r="E16" s="7"/>
      <c r="F16" s="19"/>
      <c r="G16" s="7"/>
      <c r="H16" s="8"/>
      <c r="J16" s="5"/>
      <c r="K16" s="6"/>
      <c r="L16" s="17" t="s">
        <v>3</v>
      </c>
      <c r="M16" s="19">
        <f>F7</f>
        <v>800</v>
      </c>
      <c r="N16" s="7"/>
      <c r="O16" s="19"/>
      <c r="P16" s="7"/>
      <c r="Q16" s="8"/>
    </row>
    <row r="17" spans="1:17" x14ac:dyDescent="0.25">
      <c r="A17" s="5"/>
      <c r="B17" s="6"/>
      <c r="C17" s="17" t="s">
        <v>14</v>
      </c>
      <c r="D17" s="19">
        <v>9000</v>
      </c>
      <c r="E17" s="7"/>
      <c r="F17" s="19"/>
      <c r="G17" s="7"/>
      <c r="H17" s="8"/>
      <c r="J17" s="5"/>
      <c r="K17" s="6"/>
      <c r="L17" s="17" t="s">
        <v>5</v>
      </c>
      <c r="M17" s="19">
        <f>F10</f>
        <v>149500</v>
      </c>
      <c r="N17" s="7"/>
      <c r="O17" s="19"/>
      <c r="P17" s="7"/>
      <c r="Q17" s="8"/>
    </row>
    <row r="18" spans="1:17" ht="15.75" thickBot="1" x14ac:dyDescent="0.3">
      <c r="A18" s="5"/>
      <c r="B18" s="6"/>
      <c r="C18" s="17" t="s">
        <v>15</v>
      </c>
      <c r="D18" s="22">
        <v>10000</v>
      </c>
      <c r="E18" s="7"/>
      <c r="F18" s="19">
        <f>SUM(D17+D18)</f>
        <v>19000</v>
      </c>
      <c r="G18" s="7"/>
      <c r="H18" s="8"/>
      <c r="J18" s="5"/>
      <c r="K18" s="6"/>
      <c r="L18" s="17" t="s">
        <v>8</v>
      </c>
      <c r="M18" s="19">
        <f>F15</f>
        <v>16000</v>
      </c>
      <c r="N18" s="7"/>
      <c r="O18" s="19"/>
      <c r="P18" s="7"/>
      <c r="Q18" s="8"/>
    </row>
    <row r="19" spans="1:17" x14ac:dyDescent="0.25">
      <c r="A19" s="5"/>
      <c r="B19" s="6"/>
      <c r="C19" s="18" t="s">
        <v>16</v>
      </c>
      <c r="D19" s="21"/>
      <c r="E19" s="7"/>
      <c r="F19" s="19"/>
      <c r="G19" s="7"/>
      <c r="H19" s="8"/>
      <c r="J19" s="5"/>
      <c r="K19" s="6"/>
      <c r="L19" s="17" t="s">
        <v>13</v>
      </c>
      <c r="M19" s="19">
        <f>F18</f>
        <v>19000</v>
      </c>
      <c r="N19" s="7"/>
      <c r="O19" s="19"/>
      <c r="P19" s="7"/>
      <c r="Q19" s="8"/>
    </row>
    <row r="20" spans="1:17" x14ac:dyDescent="0.25">
      <c r="A20" s="5"/>
      <c r="B20" s="6"/>
      <c r="C20" s="17" t="s">
        <v>17</v>
      </c>
      <c r="D20" s="19">
        <v>7000</v>
      </c>
      <c r="E20" s="7"/>
      <c r="F20" s="19"/>
      <c r="G20" s="7"/>
      <c r="H20" s="8"/>
      <c r="J20" s="5"/>
      <c r="K20" s="6"/>
      <c r="L20" s="17" t="s">
        <v>16</v>
      </c>
      <c r="M20" s="19">
        <f>F21</f>
        <v>10500</v>
      </c>
      <c r="N20" s="7"/>
      <c r="O20" s="19"/>
      <c r="P20" s="7"/>
      <c r="Q20" s="8"/>
    </row>
    <row r="21" spans="1:17" ht="15.75" thickBot="1" x14ac:dyDescent="0.3">
      <c r="A21" s="5"/>
      <c r="B21" s="6"/>
      <c r="C21" s="17" t="s">
        <v>18</v>
      </c>
      <c r="D21" s="22">
        <v>3500</v>
      </c>
      <c r="E21" s="7"/>
      <c r="F21" s="19">
        <f>SUM(D20+D21)</f>
        <v>10500</v>
      </c>
      <c r="G21" s="7"/>
      <c r="H21" s="8"/>
      <c r="J21" s="5"/>
      <c r="K21" s="6"/>
      <c r="L21" s="17" t="s">
        <v>19</v>
      </c>
      <c r="M21" s="19">
        <f>F23</f>
        <v>40000</v>
      </c>
      <c r="N21" s="7"/>
      <c r="O21" s="19"/>
      <c r="P21" s="7"/>
      <c r="Q21" s="8"/>
    </row>
    <row r="22" spans="1:17" x14ac:dyDescent="0.25">
      <c r="A22" s="5"/>
      <c r="B22" s="6"/>
      <c r="C22" s="18" t="s">
        <v>19</v>
      </c>
      <c r="D22" s="21"/>
      <c r="E22" s="7"/>
      <c r="F22" s="19"/>
      <c r="G22" s="7"/>
      <c r="H22" s="8"/>
      <c r="J22" s="5"/>
      <c r="K22" s="6"/>
      <c r="L22" s="17" t="s">
        <v>44</v>
      </c>
      <c r="M22" s="19">
        <f>F25</f>
        <v>13000</v>
      </c>
      <c r="N22" s="7"/>
      <c r="O22" s="19"/>
      <c r="P22" s="7"/>
      <c r="Q22" s="8"/>
    </row>
    <row r="23" spans="1:17" ht="15.75" thickBot="1" x14ac:dyDescent="0.3">
      <c r="A23" s="5"/>
      <c r="B23" s="6"/>
      <c r="C23" s="17" t="s">
        <v>20</v>
      </c>
      <c r="D23" s="22">
        <v>40000</v>
      </c>
      <c r="E23" s="7"/>
      <c r="F23" s="19">
        <f>SUM(D23)</f>
        <v>40000</v>
      </c>
      <c r="G23" s="7"/>
      <c r="H23" s="8"/>
      <c r="J23" s="5"/>
      <c r="K23" s="6"/>
      <c r="L23" s="17" t="s">
        <v>24</v>
      </c>
      <c r="M23" s="19">
        <f>F28</f>
        <v>200000</v>
      </c>
      <c r="N23" s="7"/>
      <c r="O23" s="19"/>
      <c r="P23" s="7"/>
      <c r="Q23" s="8"/>
    </row>
    <row r="24" spans="1:17" x14ac:dyDescent="0.25">
      <c r="A24" s="5"/>
      <c r="B24" s="6"/>
      <c r="C24" s="18" t="s">
        <v>21</v>
      </c>
      <c r="D24" s="21"/>
      <c r="E24" s="7"/>
      <c r="F24" s="19"/>
      <c r="G24" s="7"/>
      <c r="H24" s="8"/>
      <c r="J24" s="5"/>
      <c r="K24" s="6"/>
      <c r="L24" s="17" t="s">
        <v>27</v>
      </c>
      <c r="M24" s="19"/>
      <c r="N24" s="7"/>
      <c r="O24" s="19">
        <f>F33</f>
        <v>8000</v>
      </c>
      <c r="P24" s="7"/>
      <c r="Q24" s="8"/>
    </row>
    <row r="25" spans="1:17" x14ac:dyDescent="0.25">
      <c r="A25" s="5"/>
      <c r="B25" s="6"/>
      <c r="C25" s="17" t="s">
        <v>22</v>
      </c>
      <c r="D25" s="19">
        <v>13000</v>
      </c>
      <c r="E25" s="7"/>
      <c r="F25" s="19">
        <f>SUM(D25)</f>
        <v>13000</v>
      </c>
      <c r="G25" s="7"/>
      <c r="H25" s="8"/>
      <c r="J25" s="5"/>
      <c r="K25" s="6"/>
      <c r="L25" s="17" t="s">
        <v>30</v>
      </c>
      <c r="M25" s="19"/>
      <c r="N25" s="7"/>
      <c r="O25" s="19">
        <f>F35</f>
        <v>76500</v>
      </c>
      <c r="P25" s="7"/>
      <c r="Q25" s="8"/>
    </row>
    <row r="26" spans="1:17" x14ac:dyDescent="0.25">
      <c r="A26" s="5"/>
      <c r="B26" s="6"/>
      <c r="C26" s="16" t="s">
        <v>23</v>
      </c>
      <c r="D26" s="19"/>
      <c r="E26" s="7"/>
      <c r="F26" s="19"/>
      <c r="G26" s="7"/>
      <c r="H26" s="8"/>
      <c r="J26" s="5"/>
      <c r="K26" s="6"/>
      <c r="L26" s="17" t="s">
        <v>34</v>
      </c>
      <c r="M26" s="19"/>
      <c r="N26" s="7"/>
      <c r="O26" s="19">
        <f>O8</f>
        <v>10000</v>
      </c>
      <c r="P26" s="7"/>
      <c r="Q26" s="8"/>
    </row>
    <row r="27" spans="1:17" x14ac:dyDescent="0.25">
      <c r="A27" s="5"/>
      <c r="B27" s="6"/>
      <c r="C27" s="18" t="s">
        <v>24</v>
      </c>
      <c r="D27" s="19"/>
      <c r="E27" s="7"/>
      <c r="F27" s="19"/>
      <c r="G27" s="7"/>
      <c r="H27" s="8"/>
      <c r="J27" s="5"/>
      <c r="K27" s="6"/>
      <c r="L27" s="17" t="s">
        <v>45</v>
      </c>
      <c r="M27" s="19"/>
      <c r="N27" s="7"/>
      <c r="O27" s="19">
        <f>O10</f>
        <v>6700</v>
      </c>
      <c r="P27" s="7"/>
      <c r="Q27" s="8"/>
    </row>
    <row r="28" spans="1:17" ht="15.75" thickBot="1" x14ac:dyDescent="0.3">
      <c r="A28" s="5"/>
      <c r="B28" s="6"/>
      <c r="C28" s="17" t="s">
        <v>25</v>
      </c>
      <c r="D28" s="22">
        <v>200000</v>
      </c>
      <c r="E28" s="25"/>
      <c r="F28" s="22">
        <f>D28</f>
        <v>200000</v>
      </c>
      <c r="G28" s="25"/>
      <c r="H28" s="8"/>
      <c r="J28" s="5"/>
      <c r="K28" s="6"/>
      <c r="L28" s="17" t="s">
        <v>46</v>
      </c>
      <c r="M28" s="22"/>
      <c r="N28" s="25"/>
      <c r="O28" s="22">
        <f>O12</f>
        <v>347600</v>
      </c>
      <c r="P28" s="25"/>
      <c r="Q28" s="8"/>
    </row>
    <row r="29" spans="1:17" ht="15.75" thickBot="1" x14ac:dyDescent="0.3">
      <c r="A29" s="5"/>
      <c r="B29" s="6"/>
      <c r="C29" s="17" t="s">
        <v>42</v>
      </c>
      <c r="D29" s="21"/>
      <c r="E29" s="24"/>
      <c r="F29" s="21">
        <f>F7+F10+F15+F18+F21+F23+F25+F28</f>
        <v>448800</v>
      </c>
      <c r="G29" s="24"/>
      <c r="H29" s="8"/>
      <c r="J29" s="5"/>
      <c r="K29" s="6"/>
      <c r="L29" s="17" t="s">
        <v>47</v>
      </c>
      <c r="M29" s="38">
        <f>M16+M17+M18+M19+M20+M21+M22+M23</f>
        <v>448800</v>
      </c>
      <c r="N29" s="39"/>
      <c r="O29" s="38">
        <f>O24+O25+O26+O27+O28</f>
        <v>448800</v>
      </c>
      <c r="P29" s="39"/>
      <c r="Q29" s="8"/>
    </row>
    <row r="30" spans="1:17" ht="15.75" thickTop="1" x14ac:dyDescent="0.25">
      <c r="A30" s="5"/>
      <c r="B30" s="6"/>
      <c r="C30" s="16" t="s">
        <v>26</v>
      </c>
      <c r="D30" s="19"/>
      <c r="E30" s="7"/>
      <c r="F30" s="19"/>
      <c r="G30" s="7"/>
      <c r="H30" s="8"/>
      <c r="J30" s="5"/>
      <c r="K30" s="6"/>
      <c r="L30" s="17"/>
      <c r="M30" s="21"/>
      <c r="N30" s="24"/>
      <c r="O30" s="21"/>
      <c r="P30" s="24"/>
      <c r="Q30" s="8"/>
    </row>
    <row r="31" spans="1:17" x14ac:dyDescent="0.25">
      <c r="A31" s="5"/>
      <c r="B31" s="6"/>
      <c r="C31" s="18" t="s">
        <v>27</v>
      </c>
      <c r="D31" s="19"/>
      <c r="E31" s="7"/>
      <c r="F31" s="19"/>
      <c r="G31" s="7"/>
      <c r="H31" s="8"/>
      <c r="J31" s="5"/>
      <c r="K31" s="6"/>
      <c r="L31" s="34" t="s">
        <v>48</v>
      </c>
      <c r="M31" s="35"/>
      <c r="N31" s="35"/>
      <c r="O31" s="35"/>
      <c r="P31" s="36"/>
      <c r="Q31" s="8"/>
    </row>
    <row r="32" spans="1:17" x14ac:dyDescent="0.25">
      <c r="A32" s="5"/>
      <c r="B32" s="6"/>
      <c r="C32" s="17" t="s">
        <v>28</v>
      </c>
      <c r="D32" s="19">
        <v>3000</v>
      </c>
      <c r="E32" s="7"/>
      <c r="F32" s="19"/>
      <c r="G32" s="7"/>
      <c r="H32" s="8"/>
      <c r="J32" s="5"/>
      <c r="K32" s="6"/>
      <c r="L32" s="34" t="s">
        <v>49</v>
      </c>
      <c r="M32" s="35"/>
      <c r="N32" s="35"/>
      <c r="O32" s="35"/>
      <c r="P32" s="36"/>
      <c r="Q32" s="8"/>
    </row>
    <row r="33" spans="1:17" ht="15.75" thickBot="1" x14ac:dyDescent="0.3">
      <c r="A33" s="5"/>
      <c r="B33" s="6"/>
      <c r="C33" s="17" t="s">
        <v>29</v>
      </c>
      <c r="D33" s="22">
        <v>5000</v>
      </c>
      <c r="E33" s="7"/>
      <c r="F33" s="19">
        <f>D32+D33</f>
        <v>8000</v>
      </c>
      <c r="G33" s="7"/>
      <c r="H33" s="8"/>
      <c r="J33" s="5"/>
      <c r="K33" s="6"/>
      <c r="L33" s="17"/>
      <c r="M33" s="19"/>
      <c r="N33" s="7"/>
      <c r="O33" s="19"/>
      <c r="P33" s="7"/>
      <c r="Q33" s="8"/>
    </row>
    <row r="34" spans="1:17" x14ac:dyDescent="0.25">
      <c r="A34" s="5"/>
      <c r="B34" s="6"/>
      <c r="C34" s="18" t="s">
        <v>30</v>
      </c>
      <c r="D34" s="21"/>
      <c r="E34" s="7"/>
      <c r="F34" s="19"/>
      <c r="G34" s="7"/>
      <c r="H34" s="8"/>
      <c r="J34" s="5"/>
      <c r="K34" s="6"/>
      <c r="L34" s="17" t="s">
        <v>50</v>
      </c>
      <c r="M34" s="40"/>
      <c r="N34" s="41"/>
      <c r="O34" s="41"/>
      <c r="P34" s="42"/>
      <c r="Q34" s="8"/>
    </row>
    <row r="35" spans="1:17" ht="15.75" thickBot="1" x14ac:dyDescent="0.3">
      <c r="A35" s="5"/>
      <c r="B35" s="6"/>
      <c r="C35" s="17" t="s">
        <v>31</v>
      </c>
      <c r="D35" s="22">
        <v>76500</v>
      </c>
      <c r="E35" s="25"/>
      <c r="F35" s="22">
        <f>D35</f>
        <v>76500</v>
      </c>
      <c r="G35" s="7"/>
      <c r="H35" s="8"/>
      <c r="J35" s="5"/>
      <c r="K35" s="6"/>
      <c r="L35" s="37" t="s">
        <v>51</v>
      </c>
      <c r="M35" s="19"/>
      <c r="N35" s="7"/>
      <c r="O35" s="19"/>
      <c r="P35" s="7"/>
      <c r="Q35" s="8"/>
    </row>
    <row r="36" spans="1:17" ht="15.75" thickBot="1" x14ac:dyDescent="0.3">
      <c r="A36" s="9"/>
      <c r="B36" s="10"/>
      <c r="C36" s="14" t="s">
        <v>32</v>
      </c>
      <c r="D36" s="26"/>
      <c r="E36" s="27"/>
      <c r="F36" s="26">
        <f>F33+F35</f>
        <v>84500</v>
      </c>
      <c r="G36" s="11"/>
      <c r="H36" s="12"/>
      <c r="J36" s="9"/>
      <c r="K36" s="10"/>
      <c r="L36" s="43"/>
      <c r="M36" s="20"/>
      <c r="N36" s="11"/>
      <c r="O36" s="20"/>
      <c r="P36" s="11"/>
      <c r="Q36" s="12"/>
    </row>
    <row r="37" spans="1:17" ht="15.75" thickTop="1" x14ac:dyDescent="0.25"/>
  </sheetData>
  <mergeCells count="7">
    <mergeCell ref="L32:P32"/>
    <mergeCell ref="M34:P34"/>
    <mergeCell ref="J1:Q2"/>
    <mergeCell ref="J3:Q3"/>
    <mergeCell ref="A1:H2"/>
    <mergeCell ref="A3:H3"/>
    <mergeCell ref="L31:P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2022-04-27T19:07:39Z</dcterms:created>
  <dcterms:modified xsi:type="dcterms:W3CDTF">2022-04-28T05:26:30Z</dcterms:modified>
</cp:coreProperties>
</file>