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\Desktop\"/>
    </mc:Choice>
  </mc:AlternateContent>
  <bookViews>
    <workbookView xWindow="0" yWindow="0" windowWidth="23040" windowHeight="997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P35" i="1"/>
  <c r="P21" i="1"/>
  <c r="P20" i="1"/>
  <c r="P19" i="1"/>
  <c r="P18" i="1"/>
  <c r="P9" i="1"/>
  <c r="P8" i="1"/>
  <c r="N8" i="1"/>
  <c r="N7" i="1"/>
  <c r="N6" i="1"/>
  <c r="G33" i="1"/>
  <c r="E33" i="1"/>
  <c r="E32" i="1"/>
  <c r="E31" i="1"/>
  <c r="E30" i="1"/>
  <c r="E29" i="1"/>
  <c r="E28" i="1"/>
  <c r="G26" i="1"/>
  <c r="G14" i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<sst xmlns="http://schemas.openxmlformats.org/spreadsheetml/2006/main" count="76" uniqueCount="61">
  <si>
    <t>Inventario numero 1 de la muebleria "San Juanera" con feha 16/04/2014 (Cifras en quetzales)</t>
  </si>
  <si>
    <t xml:space="preserve">Activo </t>
  </si>
  <si>
    <t>Corriente</t>
  </si>
  <si>
    <t>Caja</t>
  </si>
  <si>
    <t>Billetes</t>
  </si>
  <si>
    <t>Billetes de Q100.00</t>
  </si>
  <si>
    <t>Billetes de Q50.00</t>
  </si>
  <si>
    <t>Billetes de Q20.00</t>
  </si>
  <si>
    <t>Billetes de Q10.00</t>
  </si>
  <si>
    <t>Monedas</t>
  </si>
  <si>
    <t>Monedas de Q0.50</t>
  </si>
  <si>
    <t>Monedas de Q0.10</t>
  </si>
  <si>
    <t>Banco</t>
  </si>
  <si>
    <t>Cuenta Bancaria No.666333-9 "Banco Mundial"</t>
  </si>
  <si>
    <t>Clientes</t>
  </si>
  <si>
    <t>Le deben por mercaderias</t>
  </si>
  <si>
    <t>Materia Prima</t>
  </si>
  <si>
    <t>Materia prima recien adquierida sin procesar</t>
  </si>
  <si>
    <t xml:space="preserve">Aticulos en proceso </t>
  </si>
  <si>
    <t>Trinchantes estilo imperio modelo 14 a Q500.00 c/u con un 50% terminado</t>
  </si>
  <si>
    <t>Amueblados de sala estilo mejorado modelo 15 a Q3500.00 c/u con un 10%</t>
  </si>
  <si>
    <t xml:space="preserve">terminado </t>
  </si>
  <si>
    <t xml:space="preserve">Amueblados de comedor estilo principe modelo 13 a Q1,600.00 c/u con un </t>
  </si>
  <si>
    <t xml:space="preserve">80% terminado </t>
  </si>
  <si>
    <t>Mercaderia</t>
  </si>
  <si>
    <t xml:space="preserve">Trinchantes estilo imperio modelo 14 a Q500.00 c/u </t>
  </si>
  <si>
    <t>Camas matrimoniales ortopedicas tamaño king a Q2,500.00 c/u</t>
  </si>
  <si>
    <t>Amueblados de sala estilo popular modelo 15 a Q1,300.00 c/u</t>
  </si>
  <si>
    <t>Amueblados de sala estilo mejorado modelo 15 a Q3,500 c/u</t>
  </si>
  <si>
    <t xml:space="preserve">Amueblados de comedor estilo principe modelo 13 a Q1,600.00 c/u </t>
  </si>
  <si>
    <t>Amieblados para TV estilo funcional modelo popular a Q500.00 c/u</t>
  </si>
  <si>
    <t>No corriente</t>
  </si>
  <si>
    <t>Panel de reparto</t>
  </si>
  <si>
    <t>Mobiliario y equipo</t>
  </si>
  <si>
    <t>Vehiculos</t>
  </si>
  <si>
    <t>Mesas ejecutivas a Q2,500 c/u</t>
  </si>
  <si>
    <t>Sillas de espera a Q300.00 c/u</t>
  </si>
  <si>
    <t>Sillas ejecutivas a Q500.00 c/u</t>
  </si>
  <si>
    <t xml:space="preserve">Suma del activo </t>
  </si>
  <si>
    <t>Pasivo</t>
  </si>
  <si>
    <t>Proveedores</t>
  </si>
  <si>
    <t>Se debe por mercaderia a fabrica de muebles "El Reposo"</t>
  </si>
  <si>
    <t>Depreciaciones acumuladas mobiliario y equipo</t>
  </si>
  <si>
    <t xml:space="preserve">Años de uso </t>
  </si>
  <si>
    <t>Depreciaciones acumuladas vehiculos</t>
  </si>
  <si>
    <t>Suma del pasivo</t>
  </si>
  <si>
    <t>Capital</t>
  </si>
  <si>
    <t xml:space="preserve">Suma del pasivo mas el capital </t>
  </si>
  <si>
    <t>Resumen</t>
  </si>
  <si>
    <t>Materia prima</t>
  </si>
  <si>
    <t>Articulos en proceso</t>
  </si>
  <si>
    <t>Depreciacion acumulada Mob y Equip</t>
  </si>
  <si>
    <t>Sumas Iguales</t>
  </si>
  <si>
    <t>De conformidad con los datos anteriores, el capital inicial de la muebleria</t>
  </si>
  <si>
    <t xml:space="preserve">"Sanjuanera" es de doscientos veinte mil cuatrocientos cincuenta y dos </t>
  </si>
  <si>
    <t>con 50/100 (Q220,452.20)</t>
  </si>
  <si>
    <t>F._____________________________________</t>
  </si>
  <si>
    <t>Nombre del contador</t>
  </si>
  <si>
    <t>Jorge Alejandro Cuc Ajcojon</t>
  </si>
  <si>
    <t>Muebleria "Sanjuanera"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</si>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</sst>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theme="4" tint="-0.249977111117893"/>
      </right>
      <top/>
      <bottom/>
      <diagonal/>
    </border>
    <border>
      <left/>
      <right style="double">
        <color rgb="FFFF0000"/>
      </right>
      <top style="double">
        <color rgb="FFFF0000"/>
      </top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theme="4" tint="-0.249977111117893"/>
      </bottom>
      <diagonal/>
    </border>
    <border>
      <left style="double">
        <color rgb="FFFF0000"/>
      </left>
      <right style="thin">
        <color theme="4" tint="-0.249977111117893"/>
      </right>
      <top style="double">
        <color rgb="FFFF0000"/>
      </top>
      <bottom style="thin">
        <color theme="4" tint="-0.249977111117893"/>
      </bottom>
      <diagonal/>
    </border>
    <border>
      <left/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 style="double">
        <color rgb="FFFF0000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double">
        <color rgb="FFFF0000"/>
      </bottom>
      <diagonal/>
    </border>
    <border>
      <left style="double">
        <color rgb="FFFF0000"/>
      </left>
      <right style="thin">
        <color theme="4" tint="-0.249977111117893"/>
      </right>
      <top style="thin">
        <color theme="4" tint="-0.249977111117893"/>
      </top>
      <bottom style="double">
        <color rgb="FFFF0000"/>
      </bottom>
      <diagonal/>
    </border>
    <border>
      <left/>
      <right style="double">
        <color rgb="FFFF0000"/>
      </right>
      <top style="thin">
        <color theme="4" tint="-0.249977111117893"/>
      </top>
      <bottom style="double">
        <color rgb="FFFF0000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double">
        <color rgb="FFFF0000"/>
      </right>
      <top style="thin">
        <color theme="4" tint="-0.249977111117893"/>
      </top>
      <bottom style="double">
        <color rgb="FFFF0000"/>
      </bottom>
      <diagonal/>
    </border>
    <border>
      <left/>
      <right style="double">
        <color rgb="FFFF0000"/>
      </right>
      <top/>
      <bottom style="thin">
        <color theme="4" tint="-0.24997711111789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6" xfId="0" applyNumberFormat="1" applyBorder="1"/>
    <xf numFmtId="44" fontId="0" fillId="0" borderId="9" xfId="0" applyNumberFormat="1" applyBorder="1"/>
    <xf numFmtId="44" fontId="0" fillId="0" borderId="12" xfId="0" applyNumberFormat="1" applyBorder="1"/>
    <xf numFmtId="44" fontId="0" fillId="0" borderId="0" xfId="0" applyNumberFormat="1" applyBorder="1"/>
    <xf numFmtId="44" fontId="0" fillId="0" borderId="0" xfId="0" applyNumberFormat="1"/>
    <xf numFmtId="0" fontId="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/>
    <xf numFmtId="164" fontId="0" fillId="0" borderId="9" xfId="0" applyNumberFormat="1" applyBorder="1"/>
    <xf numFmtId="0" fontId="0" fillId="2" borderId="10" xfId="0" applyNumberFormat="1" applyFill="1" applyBorder="1"/>
    <xf numFmtId="0" fontId="0" fillId="2" borderId="7" xfId="0" applyNumberFormat="1" applyFill="1" applyBorder="1"/>
    <xf numFmtId="0" fontId="0" fillId="0" borderId="0" xfId="0" applyNumberFormat="1"/>
    <xf numFmtId="49" fontId="0" fillId="0" borderId="11" xfId="0" applyNumberFormat="1" applyBorder="1"/>
    <xf numFmtId="44" fontId="3" fillId="0" borderId="12" xfId="0" applyNumberFormat="1" applyFont="1" applyBorder="1"/>
    <xf numFmtId="44" fontId="3" fillId="0" borderId="9" xfId="0" applyNumberFormat="1" applyFont="1" applyBorder="1"/>
    <xf numFmtId="0" fontId="0" fillId="2" borderId="13" xfId="0" applyNumberFormat="1" applyFill="1" applyBorder="1"/>
    <xf numFmtId="0" fontId="2" fillId="0" borderId="13" xfId="0" applyFont="1" applyBorder="1"/>
    <xf numFmtId="0" fontId="0" fillId="0" borderId="14" xfId="0" applyBorder="1"/>
    <xf numFmtId="44" fontId="0" fillId="0" borderId="15" xfId="0" applyNumberFormat="1" applyBorder="1"/>
    <xf numFmtId="0" fontId="0" fillId="0" borderId="13" xfId="0" applyBorder="1"/>
    <xf numFmtId="0" fontId="2" fillId="0" borderId="0" xfId="0" applyFont="1" applyBorder="1"/>
    <xf numFmtId="0" fontId="0" fillId="0" borderId="16" xfId="0" applyBorder="1"/>
    <xf numFmtId="44" fontId="3" fillId="0" borderId="1" xfId="0" applyNumberFormat="1" applyFont="1" applyBorder="1"/>
    <xf numFmtId="44" fontId="0" fillId="0" borderId="1" xfId="0" applyNumberFormat="1" applyBorder="1"/>
    <xf numFmtId="0" fontId="0" fillId="0" borderId="0" xfId="0" applyNumberFormat="1" applyBorder="1"/>
    <xf numFmtId="44" fontId="0" fillId="0" borderId="0" xfId="0" applyNumberFormat="1" applyFill="1" applyBorder="1"/>
    <xf numFmtId="0" fontId="0" fillId="0" borderId="0" xfId="0" applyNumberFormat="1" applyFill="1" applyBorder="1"/>
    <xf numFmtId="0" fontId="0" fillId="0" borderId="13" xfId="0" applyFont="1" applyBorder="1"/>
    <xf numFmtId="0" fontId="0" fillId="0" borderId="7" xfId="0" applyFont="1" applyBorder="1" applyAlignment="1">
      <alignment horizontal="left" vertical="center"/>
    </xf>
    <xf numFmtId="44" fontId="3" fillId="0" borderId="6" xfId="0" applyNumberFormat="1" applyFont="1" applyBorder="1"/>
    <xf numFmtId="0" fontId="2" fillId="0" borderId="9" xfId="0" applyFont="1" applyBorder="1" applyAlignment="1">
      <alignment horizontal="left"/>
    </xf>
    <xf numFmtId="0" fontId="0" fillId="0" borderId="9" xfId="0" applyFont="1" applyBorder="1"/>
    <xf numFmtId="0" fontId="0" fillId="2" borderId="10" xfId="0" applyNumberFormat="1" applyFill="1" applyBorder="1" applyAlignment="1"/>
    <xf numFmtId="44" fontId="0" fillId="0" borderId="18" xfId="0" applyNumberFormat="1" applyBorder="1"/>
    <xf numFmtId="44" fontId="0" fillId="0" borderId="17" xfId="0" applyNumberFormat="1" applyBorder="1"/>
    <xf numFmtId="44" fontId="0" fillId="0" borderId="12" xfId="0" applyNumberFormat="1" applyFont="1" applyBorder="1"/>
    <xf numFmtId="0" fontId="0" fillId="0" borderId="9" xfId="0" applyFont="1" applyBorder="1" applyAlignment="1">
      <alignment horizontal="left"/>
    </xf>
    <xf numFmtId="44" fontId="0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799857</xdr:colOff>
      <xdr:row>7</xdr:row>
      <xdr:rowOff>92167</xdr:rowOff>
    </xdr:from>
    <xdr:to>
      <xdr:col>20</xdr:col>
      <xdr:colOff>1565555</xdr:colOff>
      <xdr:row>11</xdr:row>
      <xdr:rowOff>73005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72841">
          <a:off x="17533377" y="1410427"/>
          <a:ext cx="765698" cy="765698"/>
        </a:xfrm>
        <a:prstGeom prst="rect">
          <a:avLst/>
        </a:prstGeom>
      </xdr:spPr>
    </xdr:pic>
    <xdr:clientData/>
  </xdr:twoCellAnchor>
  <xdr:twoCellAnchor editAs="oneCell">
    <xdr:from>
      <xdr:col>20</xdr:col>
      <xdr:colOff>647457</xdr:colOff>
      <xdr:row>14</xdr:row>
      <xdr:rowOff>15967</xdr:rowOff>
    </xdr:from>
    <xdr:to>
      <xdr:col>20</xdr:col>
      <xdr:colOff>1413155</xdr:colOff>
      <xdr:row>18</xdr:row>
      <xdr:rowOff>4425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72841">
          <a:off x="17380977" y="2690587"/>
          <a:ext cx="765698" cy="765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0"/>
  <sheetViews>
    <sheetView tabSelected="1" workbookViewId="0">
      <selection activeCell="U26" sqref="U26"/>
    </sheetView>
  </sheetViews>
  <sheetFormatPr baseColWidth="10" defaultRowHeight="14.4" x14ac:dyDescent="0.3"/>
  <cols>
    <col min="1" max="1" width="4.6640625" customWidth="1"/>
    <col min="2" max="2" width="6.44140625" style="28" customWidth="1"/>
    <col min="3" max="3" width="61.88671875" customWidth="1"/>
    <col min="4" max="4" width="1.5546875" customWidth="1"/>
    <col min="5" max="5" width="12.77734375" style="19" customWidth="1"/>
    <col min="6" max="6" width="1.5546875" customWidth="1"/>
    <col min="7" max="7" width="12.77734375" style="19" customWidth="1"/>
    <col min="8" max="8" width="3.21875" customWidth="1"/>
    <col min="10" max="10" width="4.6640625" customWidth="1"/>
    <col min="11" max="11" width="6.44140625" customWidth="1"/>
    <col min="12" max="12" width="61.88671875" customWidth="1"/>
    <col min="13" max="13" width="1.5546875" customWidth="1"/>
    <col min="14" max="14" width="12.77734375" customWidth="1"/>
    <col min="15" max="15" width="1.5546875" customWidth="1"/>
    <col min="16" max="16" width="12.77734375" customWidth="1"/>
    <col min="17" max="17" width="3.21875" customWidth="1"/>
    <col min="19" max="19" width="4.6640625" customWidth="1"/>
    <col min="20" max="20" width="6.44140625" customWidth="1"/>
    <col min="21" max="21" width="61.88671875" customWidth="1"/>
    <col min="22" max="22" width="1.5546875" customWidth="1"/>
    <col min="23" max="23" width="12.77734375" customWidth="1"/>
    <col min="24" max="24" width="1.5546875" customWidth="1"/>
    <col min="25" max="25" width="12.77734375" customWidth="1"/>
    <col min="26" max="26" width="3.21875" customWidth="1"/>
  </cols>
  <sheetData>
    <row r="1" spans="1:26" ht="14.4" customHeight="1" x14ac:dyDescent="0.3">
      <c r="A1" s="10" t="s">
        <v>0</v>
      </c>
      <c r="B1" s="11"/>
      <c r="C1" s="11"/>
      <c r="D1" s="11"/>
      <c r="E1" s="11"/>
      <c r="F1" s="11"/>
      <c r="G1" s="11"/>
      <c r="H1" s="12"/>
      <c r="J1" s="10" t="s">
        <v>0</v>
      </c>
      <c r="K1" s="11"/>
      <c r="L1" s="11"/>
      <c r="M1" s="11"/>
      <c r="N1" s="11"/>
      <c r="O1" s="11"/>
      <c r="P1" s="11"/>
      <c r="Q1" s="12"/>
      <c r="S1" s="10" t="s">
        <v>0</v>
      </c>
      <c r="T1" s="11"/>
      <c r="U1" s="11"/>
      <c r="V1" s="11"/>
      <c r="W1" s="11"/>
      <c r="X1" s="11"/>
      <c r="Y1" s="11"/>
      <c r="Z1" s="12"/>
    </row>
    <row r="2" spans="1:26" x14ac:dyDescent="0.3">
      <c r="A2" s="11"/>
      <c r="B2" s="11"/>
      <c r="C2" s="11"/>
      <c r="D2" s="11"/>
      <c r="E2" s="11"/>
      <c r="F2" s="11"/>
      <c r="G2" s="11"/>
      <c r="H2" s="12"/>
      <c r="J2" s="11"/>
      <c r="K2" s="11"/>
      <c r="L2" s="11"/>
      <c r="M2" s="11"/>
      <c r="N2" s="11"/>
      <c r="O2" s="11"/>
      <c r="P2" s="11"/>
      <c r="Q2" s="12"/>
      <c r="S2" s="11"/>
      <c r="T2" s="11"/>
      <c r="U2" s="11"/>
      <c r="V2" s="11"/>
      <c r="W2" s="11"/>
      <c r="X2" s="11"/>
      <c r="Y2" s="11"/>
      <c r="Z2" s="12"/>
    </row>
    <row r="3" spans="1:26" ht="15" thickBot="1" x14ac:dyDescent="0.35">
      <c r="A3" s="13"/>
      <c r="B3" s="13"/>
      <c r="C3" s="13"/>
      <c r="D3" s="13"/>
      <c r="E3" s="13"/>
      <c r="F3" s="13"/>
      <c r="G3" s="13"/>
      <c r="H3" s="14"/>
      <c r="J3" s="13"/>
      <c r="K3" s="13"/>
      <c r="L3" s="13"/>
      <c r="M3" s="13"/>
      <c r="N3" s="13"/>
      <c r="O3" s="13"/>
      <c r="P3" s="13"/>
      <c r="Q3" s="14"/>
      <c r="S3" s="13"/>
      <c r="T3" s="13"/>
      <c r="U3" s="13"/>
      <c r="V3" s="13"/>
      <c r="W3" s="13"/>
      <c r="X3" s="13"/>
      <c r="Y3" s="13"/>
      <c r="Z3" s="14"/>
    </row>
    <row r="4" spans="1:26" ht="16.8" thickTop="1" x14ac:dyDescent="0.45">
      <c r="A4" s="4"/>
      <c r="B4" s="27"/>
      <c r="C4" s="20" t="s">
        <v>1</v>
      </c>
      <c r="D4" s="6"/>
      <c r="E4" s="15"/>
      <c r="F4" s="6"/>
      <c r="G4" s="15"/>
      <c r="H4" s="5"/>
      <c r="J4" s="4"/>
      <c r="K4" s="27">
        <v>1</v>
      </c>
      <c r="L4" s="45" t="s">
        <v>32</v>
      </c>
      <c r="M4" s="6"/>
      <c r="N4" s="46">
        <v>90000</v>
      </c>
      <c r="O4" s="6"/>
      <c r="P4" s="15">
        <v>90000</v>
      </c>
      <c r="Q4" s="5"/>
      <c r="S4" s="4"/>
      <c r="T4" s="27"/>
      <c r="U4" s="21" t="s">
        <v>53</v>
      </c>
      <c r="V4" s="6"/>
      <c r="W4" s="15"/>
      <c r="X4" s="6"/>
      <c r="Y4" s="15"/>
      <c r="Z4" s="5"/>
    </row>
    <row r="5" spans="1:26" x14ac:dyDescent="0.3">
      <c r="A5" s="7"/>
      <c r="B5" s="26"/>
      <c r="C5" s="22" t="s">
        <v>2</v>
      </c>
      <c r="D5" s="8"/>
      <c r="E5" s="16"/>
      <c r="F5" s="8"/>
      <c r="G5" s="16"/>
      <c r="H5" s="9"/>
      <c r="J5" s="7"/>
      <c r="K5" s="26"/>
      <c r="L5" s="47" t="s">
        <v>33</v>
      </c>
      <c r="M5" s="8"/>
      <c r="N5" s="16"/>
      <c r="O5" s="8"/>
      <c r="P5" s="16"/>
      <c r="Q5" s="9"/>
      <c r="S5" s="7"/>
      <c r="T5" s="26"/>
      <c r="U5" s="23" t="s">
        <v>54</v>
      </c>
      <c r="V5" s="8"/>
      <c r="W5" s="16"/>
      <c r="X5" s="8"/>
      <c r="Y5" s="16"/>
      <c r="Z5" s="9"/>
    </row>
    <row r="6" spans="1:26" x14ac:dyDescent="0.3">
      <c r="A6" s="7"/>
      <c r="B6" s="26"/>
      <c r="C6" s="24" t="s">
        <v>3</v>
      </c>
      <c r="D6" s="8"/>
      <c r="E6" s="16"/>
      <c r="F6" s="8"/>
      <c r="G6" s="16"/>
      <c r="H6" s="9"/>
      <c r="J6" s="7"/>
      <c r="K6" s="49">
        <v>4</v>
      </c>
      <c r="L6" s="48" t="s">
        <v>35</v>
      </c>
      <c r="M6" s="8"/>
      <c r="N6" s="16">
        <f>4*2500</f>
        <v>10000</v>
      </c>
      <c r="O6" s="8"/>
      <c r="P6" s="16"/>
      <c r="Q6" s="9"/>
      <c r="S6" s="7"/>
      <c r="T6" s="26"/>
      <c r="U6" s="48" t="s">
        <v>55</v>
      </c>
      <c r="V6" s="8"/>
      <c r="W6" s="16"/>
      <c r="X6" s="8"/>
      <c r="Y6" s="16"/>
      <c r="Z6" s="9"/>
    </row>
    <row r="7" spans="1:26" x14ac:dyDescent="0.3">
      <c r="A7" s="7"/>
      <c r="B7" s="26"/>
      <c r="C7" s="24" t="s">
        <v>4</v>
      </c>
      <c r="D7" s="29"/>
      <c r="E7" s="16"/>
      <c r="F7" s="8"/>
      <c r="G7" s="16"/>
      <c r="H7" s="9"/>
      <c r="J7" s="7"/>
      <c r="K7" s="26">
        <v>8</v>
      </c>
      <c r="L7" s="24" t="s">
        <v>36</v>
      </c>
      <c r="M7" s="29"/>
      <c r="N7" s="16">
        <f>300*8</f>
        <v>2400</v>
      </c>
      <c r="O7" s="8"/>
      <c r="P7" s="16"/>
      <c r="Q7" s="9"/>
      <c r="S7" s="7"/>
      <c r="T7" s="26"/>
      <c r="U7" s="24"/>
      <c r="V7" s="29"/>
      <c r="W7" s="16"/>
      <c r="X7" s="8"/>
      <c r="Y7" s="16"/>
      <c r="Z7" s="9"/>
    </row>
    <row r="8" spans="1:26" ht="16.2" x14ac:dyDescent="0.45">
      <c r="A8" s="7"/>
      <c r="B8" s="26">
        <v>30</v>
      </c>
      <c r="C8" s="25" t="s">
        <v>5</v>
      </c>
      <c r="D8" s="8"/>
      <c r="E8" s="16">
        <f>(30*100)</f>
        <v>3000</v>
      </c>
      <c r="F8" s="8"/>
      <c r="G8" s="16"/>
      <c r="H8" s="9"/>
      <c r="J8" s="7"/>
      <c r="K8" s="26">
        <v>2</v>
      </c>
      <c r="L8" s="25" t="s">
        <v>37</v>
      </c>
      <c r="M8" s="8"/>
      <c r="N8" s="31">
        <f>500*2</f>
        <v>1000</v>
      </c>
      <c r="O8" s="8"/>
      <c r="P8" s="31">
        <f>SUM(N8,N7,N6)</f>
        <v>13400</v>
      </c>
      <c r="Q8" s="9"/>
      <c r="S8" s="7"/>
      <c r="T8" s="26"/>
      <c r="U8" s="25"/>
      <c r="V8" s="8"/>
      <c r="W8" s="16"/>
      <c r="X8" s="8"/>
      <c r="Y8" s="16"/>
      <c r="Z8" s="9"/>
    </row>
    <row r="9" spans="1:26" ht="15" thickBot="1" x14ac:dyDescent="0.35">
      <c r="A9" s="7"/>
      <c r="B9" s="26">
        <v>40</v>
      </c>
      <c r="C9" s="7" t="s">
        <v>6</v>
      </c>
      <c r="D9" s="8"/>
      <c r="E9" s="16">
        <f>40*50</f>
        <v>2000</v>
      </c>
      <c r="F9" s="8"/>
      <c r="G9" s="16"/>
      <c r="H9" s="9"/>
      <c r="J9" s="7"/>
      <c r="K9" s="26"/>
      <c r="L9" s="7" t="s">
        <v>38</v>
      </c>
      <c r="M9" s="8"/>
      <c r="N9" s="16"/>
      <c r="O9" s="8"/>
      <c r="P9" s="51">
        <f>SUM(P8,P4,G33,G26,G20,G18,G16,G14)</f>
        <v>266312.5</v>
      </c>
      <c r="Q9" s="9"/>
      <c r="S9" s="7"/>
      <c r="T9" s="26"/>
      <c r="U9" s="7"/>
      <c r="V9" s="8"/>
      <c r="W9" s="16"/>
      <c r="X9" s="8"/>
      <c r="Y9" s="16"/>
      <c r="Z9" s="9"/>
    </row>
    <row r="10" spans="1:26" ht="14.4" customHeight="1" thickTop="1" x14ac:dyDescent="0.3">
      <c r="A10" s="7"/>
      <c r="B10" s="26">
        <v>35</v>
      </c>
      <c r="C10" s="7" t="s">
        <v>7</v>
      </c>
      <c r="D10" s="8"/>
      <c r="E10" s="16">
        <f>35*20</f>
        <v>700</v>
      </c>
      <c r="F10" s="8"/>
      <c r="G10" s="16"/>
      <c r="H10" s="9"/>
      <c r="J10" s="7"/>
      <c r="K10" s="26"/>
      <c r="L10" s="22" t="s">
        <v>39</v>
      </c>
      <c r="M10" s="8"/>
      <c r="N10" s="16"/>
      <c r="O10" s="8"/>
      <c r="P10" s="50"/>
      <c r="Q10" s="9"/>
      <c r="S10" s="7"/>
      <c r="T10" s="26"/>
      <c r="U10" s="7"/>
      <c r="V10" s="8"/>
      <c r="W10" s="16"/>
      <c r="X10" s="8"/>
      <c r="Y10" s="16"/>
      <c r="Z10" s="9"/>
    </row>
    <row r="11" spans="1:26" ht="16.2" x14ac:dyDescent="0.45">
      <c r="A11" s="7"/>
      <c r="B11" s="26">
        <v>110</v>
      </c>
      <c r="C11" s="7" t="s">
        <v>8</v>
      </c>
      <c r="D11" s="8"/>
      <c r="E11" s="30">
        <f>110*10</f>
        <v>1100</v>
      </c>
      <c r="F11" s="8"/>
      <c r="G11" s="16"/>
      <c r="H11" s="9"/>
      <c r="J11" s="7"/>
      <c r="K11" s="26"/>
      <c r="L11" s="22" t="s">
        <v>2</v>
      </c>
      <c r="M11" s="8"/>
      <c r="N11" s="30"/>
      <c r="O11" s="8"/>
      <c r="P11" s="16"/>
      <c r="Q11" s="9"/>
      <c r="S11" s="7"/>
      <c r="T11" s="26"/>
      <c r="U11" s="7" t="s">
        <v>56</v>
      </c>
      <c r="V11" s="8"/>
      <c r="W11" s="30"/>
      <c r="X11" s="8"/>
      <c r="Y11" s="16"/>
      <c r="Z11" s="9"/>
    </row>
    <row r="12" spans="1:26" x14ac:dyDescent="0.3">
      <c r="A12" s="7"/>
      <c r="B12" s="26"/>
      <c r="C12" s="24" t="s">
        <v>9</v>
      </c>
      <c r="D12" s="8"/>
      <c r="E12" s="16"/>
      <c r="F12" s="8"/>
      <c r="G12" s="16"/>
      <c r="H12" s="9"/>
      <c r="J12" s="7"/>
      <c r="K12" s="26"/>
      <c r="L12" s="24" t="s">
        <v>40</v>
      </c>
      <c r="M12" s="8"/>
      <c r="N12" s="16"/>
      <c r="O12" s="8"/>
      <c r="P12" s="16"/>
      <c r="Q12" s="9"/>
      <c r="S12" s="7"/>
      <c r="T12" s="26"/>
      <c r="U12" s="24" t="s">
        <v>57</v>
      </c>
      <c r="V12" s="8"/>
      <c r="W12" s="16"/>
      <c r="X12" s="8"/>
      <c r="Y12" s="16"/>
      <c r="Z12" s="9"/>
    </row>
    <row r="13" spans="1:26" x14ac:dyDescent="0.3">
      <c r="A13" s="7"/>
      <c r="B13" s="26">
        <v>65</v>
      </c>
      <c r="C13" s="7" t="s">
        <v>10</v>
      </c>
      <c r="D13" s="8"/>
      <c r="E13" s="16">
        <f>65*0.5</f>
        <v>32.5</v>
      </c>
      <c r="F13" s="8"/>
      <c r="G13" s="16"/>
      <c r="H13" s="9"/>
      <c r="J13" s="7"/>
      <c r="K13" s="26"/>
      <c r="L13" s="7" t="s">
        <v>41</v>
      </c>
      <c r="M13" s="8"/>
      <c r="N13" s="16">
        <v>4500</v>
      </c>
      <c r="O13" s="8"/>
      <c r="P13" s="16">
        <v>4500</v>
      </c>
      <c r="Q13" s="9"/>
      <c r="S13" s="7"/>
      <c r="T13" s="26"/>
      <c r="U13" s="7" t="s">
        <v>58</v>
      </c>
      <c r="V13" s="8"/>
      <c r="W13" s="16"/>
      <c r="X13" s="8"/>
      <c r="Y13" s="16"/>
      <c r="Z13" s="9"/>
    </row>
    <row r="14" spans="1:26" ht="16.2" x14ac:dyDescent="0.45">
      <c r="A14" s="7"/>
      <c r="B14" s="26">
        <v>100</v>
      </c>
      <c r="C14" s="7" t="s">
        <v>11</v>
      </c>
      <c r="D14" s="8"/>
      <c r="E14" s="30">
        <f>100*0.1</f>
        <v>10</v>
      </c>
      <c r="F14" s="8"/>
      <c r="G14" s="16">
        <f>SUM(E8,E9,E10,E11,E13,E14)</f>
        <v>6842.5</v>
      </c>
      <c r="H14" s="9"/>
      <c r="J14" s="7"/>
      <c r="K14" s="26"/>
      <c r="L14" s="22" t="s">
        <v>31</v>
      </c>
      <c r="M14" s="8"/>
      <c r="N14" s="30"/>
      <c r="O14" s="8"/>
      <c r="P14" s="16"/>
      <c r="Q14" s="9"/>
      <c r="S14" s="7"/>
      <c r="T14" s="26"/>
      <c r="U14" s="7"/>
      <c r="V14" s="8"/>
      <c r="W14" s="30"/>
      <c r="X14" s="8"/>
      <c r="Y14" s="16"/>
      <c r="Z14" s="9"/>
    </row>
    <row r="15" spans="1:26" x14ac:dyDescent="0.3">
      <c r="A15" s="7"/>
      <c r="B15" s="26"/>
      <c r="C15" s="24" t="s">
        <v>12</v>
      </c>
      <c r="D15" s="3"/>
      <c r="E15" s="17"/>
      <c r="F15" s="8"/>
      <c r="G15" s="16"/>
      <c r="H15" s="9"/>
      <c r="J15" s="7"/>
      <c r="K15" s="26"/>
      <c r="L15" s="24" t="s">
        <v>42</v>
      </c>
      <c r="M15" s="3"/>
      <c r="N15" s="17"/>
      <c r="O15" s="8"/>
      <c r="P15" s="16"/>
      <c r="Q15" s="9"/>
      <c r="S15" s="7"/>
      <c r="T15" s="26"/>
      <c r="U15" s="24"/>
      <c r="V15" s="3"/>
      <c r="W15" s="17"/>
      <c r="X15" s="8"/>
      <c r="Y15" s="16"/>
      <c r="Z15" s="9"/>
    </row>
    <row r="16" spans="1:26" ht="16.2" x14ac:dyDescent="0.45">
      <c r="A16" s="7"/>
      <c r="B16" s="26"/>
      <c r="C16" s="7" t="s">
        <v>13</v>
      </c>
      <c r="D16" s="8"/>
      <c r="E16" s="30">
        <v>48000</v>
      </c>
      <c r="F16" s="8"/>
      <c r="G16" s="16">
        <v>48000</v>
      </c>
      <c r="H16" s="9"/>
      <c r="J16" s="7"/>
      <c r="K16" s="26">
        <v>2</v>
      </c>
      <c r="L16" s="7" t="s">
        <v>43</v>
      </c>
      <c r="M16" s="8"/>
      <c r="N16" s="52">
        <v>5360</v>
      </c>
      <c r="O16" s="8"/>
      <c r="P16" s="16"/>
      <c r="Q16" s="9"/>
      <c r="S16" s="7"/>
      <c r="T16" s="26"/>
      <c r="U16" s="7"/>
      <c r="V16" s="8"/>
      <c r="W16" s="30"/>
      <c r="X16" s="8"/>
      <c r="Y16" s="16"/>
      <c r="Z16" s="9"/>
    </row>
    <row r="17" spans="1:26" x14ac:dyDescent="0.3">
      <c r="A17" s="7"/>
      <c r="B17" s="26"/>
      <c r="C17" s="24" t="s">
        <v>14</v>
      </c>
      <c r="D17" s="8"/>
      <c r="E17" s="16"/>
      <c r="F17" s="8"/>
      <c r="G17" s="16"/>
      <c r="H17" s="9"/>
      <c r="J17" s="7"/>
      <c r="K17" s="26"/>
      <c r="L17" s="24" t="s">
        <v>44</v>
      </c>
      <c r="M17" s="8"/>
      <c r="N17" s="16"/>
      <c r="O17" s="8"/>
      <c r="P17" s="16"/>
      <c r="Q17" s="9"/>
      <c r="S17" s="7"/>
      <c r="T17" s="26"/>
      <c r="U17" s="24"/>
      <c r="V17" s="8"/>
      <c r="W17" s="16"/>
      <c r="X17" s="8"/>
      <c r="Y17" s="16"/>
      <c r="Z17" s="9"/>
    </row>
    <row r="18" spans="1:26" ht="16.2" x14ac:dyDescent="0.45">
      <c r="A18" s="7"/>
      <c r="B18" s="26"/>
      <c r="C18" s="7" t="s">
        <v>15</v>
      </c>
      <c r="D18" s="8"/>
      <c r="E18" s="31">
        <v>45000</v>
      </c>
      <c r="F18" s="8"/>
      <c r="G18" s="16">
        <v>45000</v>
      </c>
      <c r="H18" s="9"/>
      <c r="J18" s="7"/>
      <c r="K18" s="26">
        <v>2</v>
      </c>
      <c r="L18" s="7" t="s">
        <v>43</v>
      </c>
      <c r="M18" s="8"/>
      <c r="N18" s="31">
        <v>36000</v>
      </c>
      <c r="O18" s="8"/>
      <c r="P18" s="16">
        <f>SUM(N16,N18)</f>
        <v>41360</v>
      </c>
      <c r="Q18" s="9"/>
      <c r="S18" s="7"/>
      <c r="T18" s="26"/>
      <c r="U18" s="7" t="s">
        <v>56</v>
      </c>
      <c r="V18" s="8"/>
      <c r="W18" s="31"/>
      <c r="X18" s="8"/>
      <c r="Y18" s="16"/>
      <c r="Z18" s="9"/>
    </row>
    <row r="19" spans="1:26" x14ac:dyDescent="0.3">
      <c r="A19" s="7"/>
      <c r="B19" s="26"/>
      <c r="C19" s="24" t="s">
        <v>16</v>
      </c>
      <c r="D19" s="8"/>
      <c r="E19" s="16"/>
      <c r="F19" s="8"/>
      <c r="G19" s="16"/>
      <c r="H19" s="9"/>
      <c r="J19" s="7"/>
      <c r="K19" s="26"/>
      <c r="L19" s="48" t="s">
        <v>45</v>
      </c>
      <c r="M19" s="8"/>
      <c r="N19" s="16"/>
      <c r="O19" s="8"/>
      <c r="P19" s="16">
        <f>SUM(P13,P18)</f>
        <v>45860</v>
      </c>
      <c r="Q19" s="9"/>
      <c r="S19" s="7"/>
      <c r="T19" s="26"/>
      <c r="U19" s="24" t="s">
        <v>59</v>
      </c>
      <c r="V19" s="8"/>
      <c r="W19" s="16"/>
      <c r="X19" s="8"/>
      <c r="Y19" s="16"/>
      <c r="Z19" s="9"/>
    </row>
    <row r="20" spans="1:26" ht="16.2" x14ac:dyDescent="0.45">
      <c r="A20" s="7"/>
      <c r="B20" s="26"/>
      <c r="C20" s="7" t="s">
        <v>17</v>
      </c>
      <c r="D20" s="8"/>
      <c r="E20" s="31">
        <v>12000</v>
      </c>
      <c r="F20" s="8"/>
      <c r="G20" s="16">
        <v>12000</v>
      </c>
      <c r="H20" s="9"/>
      <c r="J20" s="7"/>
      <c r="K20" s="26"/>
      <c r="L20" s="24" t="s">
        <v>46</v>
      </c>
      <c r="M20" s="8"/>
      <c r="N20" s="31"/>
      <c r="O20" s="8"/>
      <c r="P20" s="31">
        <f>P9-P19</f>
        <v>220452.5</v>
      </c>
      <c r="Q20" s="9"/>
      <c r="S20" s="7"/>
      <c r="T20" s="26"/>
      <c r="U20" s="7" t="s">
        <v>60</v>
      </c>
      <c r="V20" s="8"/>
      <c r="W20" s="31"/>
      <c r="X20" s="8"/>
      <c r="Y20" s="16"/>
      <c r="Z20" s="9"/>
    </row>
    <row r="21" spans="1:26" ht="15" thickBot="1" x14ac:dyDescent="0.35">
      <c r="A21" s="7"/>
      <c r="B21" s="26"/>
      <c r="C21" s="24" t="s">
        <v>18</v>
      </c>
      <c r="D21" s="8"/>
      <c r="E21" s="16"/>
      <c r="F21" s="8"/>
      <c r="G21" s="16"/>
      <c r="H21" s="9"/>
      <c r="J21" s="7"/>
      <c r="K21" s="26"/>
      <c r="L21" s="48" t="s">
        <v>47</v>
      </c>
      <c r="M21" s="8"/>
      <c r="N21" s="16"/>
      <c r="O21" s="8"/>
      <c r="P21" s="51">
        <f>SUM(P19,P20)</f>
        <v>266312.5</v>
      </c>
      <c r="Q21" s="9"/>
      <c r="S21" s="7"/>
      <c r="T21" s="26"/>
      <c r="U21" s="24"/>
      <c r="V21" s="8"/>
      <c r="W21" s="16"/>
      <c r="X21" s="8"/>
      <c r="Y21" s="16"/>
      <c r="Z21" s="9"/>
    </row>
    <row r="22" spans="1:26" ht="15" thickTop="1" x14ac:dyDescent="0.3">
      <c r="A22" s="7"/>
      <c r="B22" s="26">
        <v>2</v>
      </c>
      <c r="C22" s="7" t="s">
        <v>19</v>
      </c>
      <c r="D22" s="8"/>
      <c r="E22" s="16">
        <v>500</v>
      </c>
      <c r="F22" s="8"/>
      <c r="G22" s="16"/>
      <c r="H22" s="9"/>
      <c r="J22" s="7"/>
      <c r="K22" s="26"/>
      <c r="L22" s="22" t="s">
        <v>48</v>
      </c>
      <c r="M22" s="8"/>
      <c r="N22" s="16"/>
      <c r="O22" s="8"/>
      <c r="P22" s="50"/>
      <c r="Q22" s="9"/>
      <c r="S22" s="7"/>
      <c r="T22" s="26"/>
      <c r="U22" s="7"/>
      <c r="V22" s="8"/>
      <c r="W22" s="16"/>
      <c r="X22" s="8"/>
      <c r="Y22" s="16"/>
      <c r="Z22" s="9"/>
    </row>
    <row r="23" spans="1:26" x14ac:dyDescent="0.3">
      <c r="A23" s="7"/>
      <c r="B23" s="26">
        <v>3</v>
      </c>
      <c r="C23" s="7" t="s">
        <v>20</v>
      </c>
      <c r="D23" s="8"/>
      <c r="E23" s="16"/>
      <c r="F23" s="8"/>
      <c r="G23" s="16"/>
      <c r="H23" s="9"/>
      <c r="J23" s="7"/>
      <c r="K23" s="26"/>
      <c r="L23" s="7" t="s">
        <v>3</v>
      </c>
      <c r="M23" s="8"/>
      <c r="N23" s="16">
        <v>6842.5</v>
      </c>
      <c r="O23" s="8"/>
      <c r="P23" s="16"/>
      <c r="Q23" s="9"/>
      <c r="S23" s="7"/>
      <c r="T23" s="26"/>
      <c r="U23" s="7"/>
      <c r="V23" s="8"/>
      <c r="W23" s="16"/>
      <c r="X23" s="8"/>
      <c r="Y23" s="16"/>
      <c r="Z23" s="9"/>
    </row>
    <row r="24" spans="1:26" x14ac:dyDescent="0.3">
      <c r="A24" s="7"/>
      <c r="B24" s="26"/>
      <c r="C24" s="7" t="s">
        <v>21</v>
      </c>
      <c r="D24" s="8"/>
      <c r="E24" s="16">
        <v>1050</v>
      </c>
      <c r="F24" s="8"/>
      <c r="G24" s="16"/>
      <c r="H24" s="9"/>
      <c r="J24" s="7"/>
      <c r="K24" s="26"/>
      <c r="L24" s="7" t="s">
        <v>12</v>
      </c>
      <c r="M24" s="8"/>
      <c r="N24" s="16">
        <v>48000</v>
      </c>
      <c r="O24" s="8"/>
      <c r="P24" s="16"/>
      <c r="Q24" s="9"/>
      <c r="S24" s="7"/>
      <c r="T24" s="26"/>
      <c r="U24" s="7"/>
      <c r="V24" s="8"/>
      <c r="W24" s="16"/>
      <c r="X24" s="8"/>
      <c r="Y24" s="16"/>
      <c r="Z24" s="9"/>
    </row>
    <row r="25" spans="1:26" x14ac:dyDescent="0.3">
      <c r="A25" s="7"/>
      <c r="B25" s="26">
        <v>4</v>
      </c>
      <c r="C25" s="7" t="s">
        <v>22</v>
      </c>
      <c r="D25" s="8"/>
      <c r="E25" s="16"/>
      <c r="F25" s="8"/>
      <c r="G25" s="16"/>
      <c r="H25" s="9"/>
      <c r="J25" s="7"/>
      <c r="K25" s="26"/>
      <c r="L25" s="7" t="s">
        <v>14</v>
      </c>
      <c r="M25" s="8"/>
      <c r="N25" s="16">
        <v>45000</v>
      </c>
      <c r="O25" s="8"/>
      <c r="P25" s="16"/>
      <c r="Q25" s="9"/>
      <c r="S25" s="7"/>
      <c r="T25" s="26"/>
      <c r="U25" s="7"/>
      <c r="V25" s="8"/>
      <c r="W25" s="16"/>
      <c r="X25" s="8"/>
      <c r="Y25" s="16"/>
      <c r="Z25" s="9"/>
    </row>
    <row r="26" spans="1:26" ht="16.2" x14ac:dyDescent="0.45">
      <c r="A26" s="7"/>
      <c r="B26" s="26"/>
      <c r="C26" s="7" t="s">
        <v>23</v>
      </c>
      <c r="D26" s="8"/>
      <c r="E26" s="31">
        <v>5120</v>
      </c>
      <c r="F26" s="8"/>
      <c r="G26" s="16">
        <f>SUM(E22,E24,E26)</f>
        <v>6670</v>
      </c>
      <c r="H26" s="9"/>
      <c r="J26" s="7"/>
      <c r="K26" s="26"/>
      <c r="L26" s="7" t="s">
        <v>49</v>
      </c>
      <c r="M26" s="8"/>
      <c r="N26" s="54">
        <v>12000</v>
      </c>
      <c r="O26" s="8"/>
      <c r="P26" s="16"/>
      <c r="Q26" s="9"/>
      <c r="S26" s="7"/>
      <c r="T26" s="26"/>
      <c r="U26" s="7"/>
      <c r="V26" s="8"/>
      <c r="W26" s="31"/>
      <c r="X26" s="8"/>
      <c r="Y26" s="16"/>
      <c r="Z26" s="9"/>
    </row>
    <row r="27" spans="1:26" x14ac:dyDescent="0.3">
      <c r="A27" s="7"/>
      <c r="B27" s="26"/>
      <c r="C27" s="24" t="s">
        <v>24</v>
      </c>
      <c r="D27" s="8"/>
      <c r="E27" s="16"/>
      <c r="F27" s="8"/>
      <c r="G27" s="16"/>
      <c r="H27" s="9"/>
      <c r="J27" s="7"/>
      <c r="K27" s="26"/>
      <c r="L27" s="48" t="s">
        <v>50</v>
      </c>
      <c r="M27" s="8"/>
      <c r="N27" s="16">
        <v>6670</v>
      </c>
      <c r="O27" s="8"/>
      <c r="P27" s="16"/>
      <c r="Q27" s="9"/>
      <c r="S27" s="7"/>
      <c r="T27" s="26"/>
      <c r="U27" s="24"/>
      <c r="V27" s="8"/>
      <c r="W27" s="16"/>
      <c r="X27" s="8"/>
      <c r="Y27" s="16"/>
      <c r="Z27" s="9"/>
    </row>
    <row r="28" spans="1:26" x14ac:dyDescent="0.3">
      <c r="A28" s="7"/>
      <c r="B28" s="26">
        <v>3</v>
      </c>
      <c r="C28" s="7" t="s">
        <v>25</v>
      </c>
      <c r="D28" s="8"/>
      <c r="E28" s="16">
        <f>500*3</f>
        <v>1500</v>
      </c>
      <c r="F28" s="8"/>
      <c r="G28" s="16"/>
      <c r="H28" s="9"/>
      <c r="J28" s="7"/>
      <c r="K28" s="26"/>
      <c r="L28" s="7" t="s">
        <v>24</v>
      </c>
      <c r="M28" s="8"/>
      <c r="N28" s="16">
        <v>44400</v>
      </c>
      <c r="O28" s="8"/>
      <c r="P28" s="16"/>
      <c r="Q28" s="9"/>
      <c r="S28" s="7"/>
      <c r="T28" s="26"/>
      <c r="U28" s="7"/>
      <c r="V28" s="8"/>
      <c r="W28" s="16"/>
      <c r="X28" s="8"/>
      <c r="Y28" s="16"/>
      <c r="Z28" s="9"/>
    </row>
    <row r="29" spans="1:26" x14ac:dyDescent="0.3">
      <c r="A29" s="7"/>
      <c r="B29" s="26">
        <v>5</v>
      </c>
      <c r="C29" s="7" t="s">
        <v>26</v>
      </c>
      <c r="D29" s="8"/>
      <c r="E29" s="16">
        <f>2500*5</f>
        <v>12500</v>
      </c>
      <c r="F29" s="8"/>
      <c r="G29" s="16"/>
      <c r="H29" s="9"/>
      <c r="J29" s="7"/>
      <c r="K29" s="26"/>
      <c r="L29" s="7" t="s">
        <v>34</v>
      </c>
      <c r="M29" s="8"/>
      <c r="N29" s="16">
        <v>90000</v>
      </c>
      <c r="O29" s="8"/>
      <c r="P29" s="16"/>
      <c r="Q29" s="9"/>
      <c r="S29" s="7"/>
      <c r="T29" s="26"/>
      <c r="U29" s="7"/>
      <c r="V29" s="8"/>
      <c r="W29" s="16"/>
      <c r="X29" s="8"/>
      <c r="Y29" s="16"/>
      <c r="Z29" s="9"/>
    </row>
    <row r="30" spans="1:26" x14ac:dyDescent="0.3">
      <c r="A30" s="7"/>
      <c r="B30" s="26">
        <v>7</v>
      </c>
      <c r="C30" s="7" t="s">
        <v>27</v>
      </c>
      <c r="D30" s="8"/>
      <c r="E30" s="16">
        <f>1300*7</f>
        <v>9100</v>
      </c>
      <c r="F30" s="8"/>
      <c r="G30" s="16"/>
      <c r="H30" s="9"/>
      <c r="J30" s="7"/>
      <c r="K30" s="26"/>
      <c r="L30" s="7" t="s">
        <v>33</v>
      </c>
      <c r="M30" s="8"/>
      <c r="N30" s="16">
        <v>13400</v>
      </c>
      <c r="O30" s="8"/>
      <c r="P30" s="16"/>
      <c r="Q30" s="9"/>
      <c r="S30" s="7"/>
      <c r="T30" s="26"/>
      <c r="U30" s="7"/>
      <c r="V30" s="8"/>
      <c r="W30" s="16"/>
      <c r="X30" s="8"/>
      <c r="Y30" s="16"/>
      <c r="Z30" s="9"/>
    </row>
    <row r="31" spans="1:26" x14ac:dyDescent="0.3">
      <c r="A31" s="7"/>
      <c r="B31" s="26">
        <v>4</v>
      </c>
      <c r="C31" s="7" t="s">
        <v>28</v>
      </c>
      <c r="D31" s="8"/>
      <c r="E31" s="16">
        <f>3500*4</f>
        <v>14000</v>
      </c>
      <c r="F31" s="8"/>
      <c r="G31" s="16"/>
      <c r="H31" s="9"/>
      <c r="J31" s="7"/>
      <c r="K31" s="26"/>
      <c r="L31" s="7" t="s">
        <v>40</v>
      </c>
      <c r="M31" s="8"/>
      <c r="N31" s="16"/>
      <c r="O31" s="8"/>
      <c r="P31" s="16">
        <v>4500</v>
      </c>
      <c r="Q31" s="9"/>
      <c r="S31" s="7"/>
      <c r="T31" s="26"/>
      <c r="U31" s="7"/>
      <c r="V31" s="8"/>
      <c r="W31" s="16"/>
      <c r="X31" s="8"/>
      <c r="Y31" s="16"/>
      <c r="Z31" s="9"/>
    </row>
    <row r="32" spans="1:26" x14ac:dyDescent="0.3">
      <c r="A32" s="7"/>
      <c r="B32" s="26">
        <v>3</v>
      </c>
      <c r="C32" s="7" t="s">
        <v>29</v>
      </c>
      <c r="D32" s="8"/>
      <c r="E32" s="16">
        <f>1600*3</f>
        <v>4800</v>
      </c>
      <c r="F32" s="8"/>
      <c r="G32" s="16"/>
      <c r="H32" s="9"/>
      <c r="J32" s="7"/>
      <c r="K32" s="26"/>
      <c r="L32" s="7" t="s">
        <v>51</v>
      </c>
      <c r="M32" s="8"/>
      <c r="N32" s="16"/>
      <c r="O32" s="8"/>
      <c r="P32" s="16">
        <v>5360</v>
      </c>
      <c r="Q32" s="9"/>
      <c r="S32" s="7"/>
      <c r="T32" s="26"/>
      <c r="U32" s="7"/>
      <c r="V32" s="8"/>
      <c r="W32" s="16"/>
      <c r="X32" s="8"/>
      <c r="Y32" s="16"/>
      <c r="Z32" s="9"/>
    </row>
    <row r="33" spans="1:26" ht="16.2" x14ac:dyDescent="0.45">
      <c r="A33" s="7"/>
      <c r="B33" s="26">
        <v>5</v>
      </c>
      <c r="C33" s="7" t="s">
        <v>30</v>
      </c>
      <c r="D33" s="8"/>
      <c r="E33" s="31">
        <f>500*5</f>
        <v>2500</v>
      </c>
      <c r="F33" s="8"/>
      <c r="G33" s="16">
        <f>SUM(E28,E29,E30,E31,E32,E33)</f>
        <v>44400</v>
      </c>
      <c r="H33" s="9"/>
      <c r="J33" s="7"/>
      <c r="K33" s="26"/>
      <c r="L33" s="7" t="s">
        <v>44</v>
      </c>
      <c r="M33" s="8"/>
      <c r="N33" s="31"/>
      <c r="O33" s="8"/>
      <c r="P33" s="16">
        <v>36000</v>
      </c>
      <c r="Q33" s="9"/>
      <c r="S33" s="7"/>
      <c r="T33" s="26"/>
      <c r="U33" s="7"/>
      <c r="V33" s="8"/>
      <c r="W33" s="31"/>
      <c r="X33" s="8"/>
      <c r="Y33" s="16"/>
      <c r="Z33" s="9"/>
    </row>
    <row r="34" spans="1:26" x14ac:dyDescent="0.3">
      <c r="A34" s="7"/>
      <c r="B34" s="26"/>
      <c r="C34" s="22" t="s">
        <v>31</v>
      </c>
      <c r="D34" s="8"/>
      <c r="E34" s="16"/>
      <c r="F34" s="8"/>
      <c r="G34" s="16"/>
      <c r="H34" s="9"/>
      <c r="J34" s="7"/>
      <c r="K34" s="26"/>
      <c r="L34" s="53" t="s">
        <v>46</v>
      </c>
      <c r="M34" s="8"/>
      <c r="N34" s="16"/>
      <c r="O34" s="8"/>
      <c r="P34" s="16">
        <v>220452.5</v>
      </c>
      <c r="Q34" s="9"/>
      <c r="S34" s="7"/>
      <c r="T34" s="26"/>
      <c r="U34" s="22"/>
      <c r="V34" s="8"/>
      <c r="W34" s="16"/>
      <c r="X34" s="8"/>
      <c r="Y34" s="16"/>
      <c r="Z34" s="9"/>
    </row>
    <row r="35" spans="1:26" ht="15" thickBot="1" x14ac:dyDescent="0.35">
      <c r="A35" s="7"/>
      <c r="B35" s="32"/>
      <c r="C35" s="33" t="s">
        <v>34</v>
      </c>
      <c r="D35" s="34"/>
      <c r="E35" s="35"/>
      <c r="F35" s="34"/>
      <c r="G35" s="35"/>
      <c r="H35" s="36"/>
      <c r="J35" s="7"/>
      <c r="K35" s="32"/>
      <c r="L35" s="44" t="s">
        <v>52</v>
      </c>
      <c r="M35" s="34"/>
      <c r="N35" s="35">
        <f>SUM(N23,N24,N25,N26,N27,N28,N29,N30)</f>
        <v>266312.5</v>
      </c>
      <c r="O35" s="34"/>
      <c r="P35" s="35">
        <f>SUM(P31,P32,P33,P34)</f>
        <v>266312.5</v>
      </c>
      <c r="Q35" s="36"/>
      <c r="S35" s="7"/>
      <c r="T35" s="32"/>
      <c r="U35" s="33"/>
      <c r="V35" s="34"/>
      <c r="W35" s="35"/>
      <c r="X35" s="34"/>
      <c r="Y35" s="35"/>
      <c r="Z35" s="36"/>
    </row>
    <row r="36" spans="1:26" ht="16.8" thickTop="1" x14ac:dyDescent="0.45">
      <c r="A36" s="38"/>
      <c r="B36" s="43"/>
      <c r="C36" s="2"/>
      <c r="D36" s="2">
        <v>0</v>
      </c>
      <c r="E36" s="39"/>
      <c r="F36" s="2"/>
      <c r="G36" s="40"/>
      <c r="H36" s="2"/>
      <c r="I36" s="1"/>
    </row>
    <row r="37" spans="1:26" x14ac:dyDescent="0.3">
      <c r="A37" s="1"/>
      <c r="B37" s="43"/>
      <c r="C37" s="37"/>
      <c r="D37" s="1"/>
      <c r="E37" s="18"/>
      <c r="F37" s="1"/>
      <c r="G37" s="18"/>
      <c r="H37" s="1"/>
      <c r="I37" s="1"/>
    </row>
    <row r="38" spans="1:26" x14ac:dyDescent="0.3">
      <c r="A38" s="1"/>
      <c r="B38" s="43"/>
      <c r="C38" s="1"/>
      <c r="D38" s="1"/>
      <c r="E38" s="42"/>
      <c r="F38" s="1"/>
      <c r="G38" s="18"/>
      <c r="H38" s="1"/>
      <c r="I38" s="1"/>
    </row>
    <row r="39" spans="1:26" x14ac:dyDescent="0.3">
      <c r="A39" s="1"/>
      <c r="B39" s="43"/>
      <c r="C39" s="1"/>
      <c r="D39" s="1"/>
      <c r="E39" s="18"/>
      <c r="F39" s="1"/>
      <c r="G39" s="18"/>
      <c r="H39" s="1"/>
      <c r="I39" s="1"/>
    </row>
    <row r="40" spans="1:26" x14ac:dyDescent="0.3">
      <c r="A40" s="1"/>
      <c r="B40" s="43"/>
      <c r="C40" s="1"/>
      <c r="D40" s="1"/>
      <c r="E40" s="18"/>
      <c r="F40" s="1"/>
      <c r="G40" s="18"/>
      <c r="H40" s="1"/>
      <c r="I40" s="1"/>
    </row>
    <row r="41" spans="1:26" x14ac:dyDescent="0.3">
      <c r="A41" s="1"/>
      <c r="B41" s="43"/>
      <c r="C41" s="1"/>
      <c r="D41" s="1"/>
      <c r="E41" s="18"/>
      <c r="F41" s="1"/>
      <c r="G41" s="18"/>
      <c r="H41" s="1"/>
      <c r="I41" s="1"/>
    </row>
    <row r="42" spans="1:26" x14ac:dyDescent="0.3">
      <c r="A42" s="1"/>
      <c r="B42" s="43"/>
      <c r="C42" s="1"/>
      <c r="D42" s="1"/>
      <c r="E42" s="18"/>
      <c r="F42" s="1"/>
      <c r="G42" s="18"/>
      <c r="H42" s="1"/>
      <c r="I42" s="1"/>
    </row>
    <row r="43" spans="1:26" x14ac:dyDescent="0.3">
      <c r="A43" s="1"/>
      <c r="B43" s="43"/>
      <c r="C43" s="1"/>
      <c r="D43" s="1"/>
      <c r="E43" s="18"/>
      <c r="F43" s="1"/>
      <c r="G43" s="18"/>
      <c r="H43" s="1"/>
      <c r="I43" s="1"/>
    </row>
    <row r="44" spans="1:26" x14ac:dyDescent="0.3">
      <c r="A44" s="1"/>
      <c r="B44" s="43"/>
      <c r="C44" s="1"/>
      <c r="D44" s="1"/>
      <c r="E44" s="18"/>
      <c r="F44" s="1"/>
      <c r="G44" s="18"/>
      <c r="H44" s="1"/>
      <c r="I44" s="1"/>
    </row>
    <row r="45" spans="1:26" x14ac:dyDescent="0.3">
      <c r="A45" s="1"/>
      <c r="B45" s="43"/>
      <c r="C45" s="1"/>
      <c r="D45" s="1"/>
      <c r="E45" s="18"/>
      <c r="F45" s="1"/>
      <c r="G45" s="18"/>
      <c r="H45" s="1"/>
      <c r="I45" s="1"/>
    </row>
    <row r="46" spans="1:26" x14ac:dyDescent="0.3">
      <c r="A46" s="1"/>
      <c r="B46" s="43"/>
      <c r="C46" s="1"/>
      <c r="D46" s="1"/>
      <c r="E46" s="18"/>
      <c r="F46" s="1"/>
      <c r="G46" s="18"/>
      <c r="H46" s="1"/>
      <c r="I46" s="1"/>
    </row>
    <row r="47" spans="1:26" x14ac:dyDescent="0.3">
      <c r="A47" s="1"/>
      <c r="B47" s="43"/>
      <c r="C47" s="1"/>
      <c r="D47" s="1"/>
      <c r="E47" s="18"/>
      <c r="F47" s="1"/>
      <c r="G47" s="18"/>
      <c r="H47" s="1"/>
      <c r="I47" s="1"/>
    </row>
    <row r="48" spans="1:26" x14ac:dyDescent="0.3">
      <c r="A48" s="1"/>
      <c r="B48" s="43"/>
      <c r="C48" s="1"/>
      <c r="D48" s="1"/>
      <c r="E48" s="18"/>
      <c r="F48" s="1"/>
      <c r="G48" s="18"/>
      <c r="H48" s="1"/>
      <c r="I48" s="1"/>
    </row>
    <row r="49" spans="1:9" x14ac:dyDescent="0.3">
      <c r="A49" s="1"/>
      <c r="B49" s="43"/>
      <c r="C49" s="1"/>
      <c r="D49" s="1"/>
      <c r="E49" s="18"/>
      <c r="F49" s="1"/>
      <c r="G49" s="18"/>
      <c r="H49" s="1"/>
      <c r="I49" s="1"/>
    </row>
    <row r="50" spans="1:9" x14ac:dyDescent="0.3">
      <c r="A50" s="1"/>
      <c r="B50" s="43"/>
      <c r="C50" s="1"/>
      <c r="D50" s="1"/>
      <c r="E50" s="18"/>
      <c r="F50" s="1"/>
      <c r="G50" s="18"/>
      <c r="H50" s="1"/>
      <c r="I50" s="1"/>
    </row>
    <row r="51" spans="1:9" x14ac:dyDescent="0.3">
      <c r="A51" s="1"/>
      <c r="B51" s="43"/>
      <c r="C51" s="1"/>
      <c r="D51" s="1"/>
      <c r="E51" s="18"/>
      <c r="F51" s="1"/>
      <c r="G51" s="18"/>
      <c r="H51" s="1"/>
      <c r="I51" s="1"/>
    </row>
    <row r="52" spans="1:9" x14ac:dyDescent="0.3">
      <c r="A52" s="1"/>
      <c r="B52" s="43"/>
      <c r="C52" s="1"/>
      <c r="D52" s="1"/>
      <c r="E52" s="18"/>
      <c r="F52" s="1"/>
      <c r="G52" s="18"/>
      <c r="H52" s="1"/>
      <c r="I52" s="1"/>
    </row>
    <row r="53" spans="1:9" x14ac:dyDescent="0.3">
      <c r="A53" s="1"/>
      <c r="B53" s="43"/>
      <c r="C53" s="1"/>
      <c r="D53" s="1"/>
      <c r="E53" s="18"/>
      <c r="F53" s="1"/>
      <c r="G53" s="18"/>
      <c r="H53" s="1"/>
      <c r="I53" s="1"/>
    </row>
    <row r="54" spans="1:9" x14ac:dyDescent="0.3">
      <c r="A54" s="1"/>
      <c r="B54" s="43"/>
      <c r="C54" s="1"/>
      <c r="D54" s="1"/>
      <c r="E54" s="18"/>
      <c r="F54" s="1"/>
      <c r="G54" s="18"/>
      <c r="H54" s="1"/>
      <c r="I54" s="1"/>
    </row>
    <row r="55" spans="1:9" x14ac:dyDescent="0.3">
      <c r="A55" s="1"/>
      <c r="B55" s="43"/>
      <c r="C55" s="1"/>
      <c r="D55" s="1"/>
      <c r="E55" s="18"/>
      <c r="F55" s="1"/>
      <c r="G55" s="18"/>
      <c r="H55" s="1"/>
      <c r="I55" s="1"/>
    </row>
    <row r="56" spans="1:9" x14ac:dyDescent="0.3">
      <c r="A56" s="1"/>
      <c r="B56" s="43"/>
      <c r="C56" s="1"/>
      <c r="D56" s="1"/>
      <c r="E56" s="18"/>
      <c r="F56" s="1"/>
      <c r="G56" s="18"/>
      <c r="H56" s="1"/>
      <c r="I56" s="1"/>
    </row>
    <row r="57" spans="1:9" x14ac:dyDescent="0.3">
      <c r="A57" s="1"/>
      <c r="B57" s="43"/>
      <c r="C57" s="1"/>
      <c r="D57" s="1"/>
      <c r="E57" s="18"/>
      <c r="F57" s="1"/>
      <c r="G57" s="18"/>
      <c r="H57" s="1"/>
      <c r="I57" s="1"/>
    </row>
    <row r="58" spans="1:9" x14ac:dyDescent="0.3">
      <c r="A58" s="1"/>
      <c r="B58" s="43"/>
      <c r="C58" s="1"/>
      <c r="D58" s="1"/>
      <c r="E58" s="18"/>
      <c r="F58" s="1"/>
      <c r="G58" s="18"/>
      <c r="H58" s="1"/>
      <c r="I58" s="1"/>
    </row>
    <row r="59" spans="1:9" x14ac:dyDescent="0.3">
      <c r="A59" s="1"/>
      <c r="B59" s="43"/>
      <c r="C59" s="1"/>
      <c r="D59" s="1"/>
      <c r="E59" s="18"/>
      <c r="F59" s="1"/>
      <c r="G59" s="18"/>
      <c r="H59" s="1"/>
      <c r="I59" s="1"/>
    </row>
    <row r="60" spans="1:9" x14ac:dyDescent="0.3">
      <c r="A60" s="1"/>
      <c r="B60" s="43"/>
      <c r="C60" s="1"/>
      <c r="D60" s="1"/>
      <c r="E60" s="18"/>
      <c r="F60" s="1"/>
      <c r="G60" s="18"/>
      <c r="H60" s="1"/>
      <c r="I60" s="1"/>
    </row>
    <row r="61" spans="1:9" x14ac:dyDescent="0.3">
      <c r="A61" s="1"/>
      <c r="B61" s="43"/>
      <c r="C61" s="1"/>
      <c r="D61" s="1"/>
      <c r="E61" s="18"/>
      <c r="F61" s="1"/>
      <c r="G61" s="18"/>
      <c r="H61" s="1"/>
      <c r="I61" s="1"/>
    </row>
    <row r="62" spans="1:9" x14ac:dyDescent="0.3">
      <c r="A62" s="1"/>
      <c r="B62" s="43"/>
      <c r="C62" s="1"/>
      <c r="D62" s="1"/>
      <c r="E62" s="18"/>
      <c r="F62" s="1"/>
      <c r="G62" s="18"/>
      <c r="H62" s="1"/>
      <c r="I62" s="1"/>
    </row>
    <row r="63" spans="1:9" x14ac:dyDescent="0.3">
      <c r="A63" s="1"/>
      <c r="B63" s="43"/>
      <c r="C63" s="1"/>
      <c r="D63" s="1"/>
      <c r="E63" s="18"/>
      <c r="F63" s="1"/>
      <c r="G63" s="18"/>
      <c r="H63" s="1"/>
      <c r="I63" s="1"/>
    </row>
    <row r="64" spans="1:9" x14ac:dyDescent="0.3">
      <c r="A64" s="1"/>
      <c r="B64" s="43"/>
      <c r="C64" s="1"/>
      <c r="D64" s="1"/>
      <c r="E64" s="18"/>
      <c r="F64" s="1"/>
      <c r="G64" s="18"/>
      <c r="H64" s="1"/>
      <c r="I64" s="1"/>
    </row>
    <row r="65" spans="1:9" x14ac:dyDescent="0.3">
      <c r="A65" s="1"/>
      <c r="B65" s="43"/>
      <c r="C65" s="1"/>
      <c r="D65" s="1"/>
      <c r="E65" s="18"/>
      <c r="F65" s="1"/>
      <c r="G65" s="18"/>
      <c r="H65" s="1"/>
      <c r="I65" s="1"/>
    </row>
    <row r="66" spans="1:9" x14ac:dyDescent="0.3">
      <c r="A66" s="1"/>
      <c r="B66" s="43"/>
      <c r="C66" s="1"/>
      <c r="D66" s="1"/>
      <c r="E66" s="18"/>
      <c r="F66" s="1"/>
      <c r="G66" s="18"/>
      <c r="H66" s="1"/>
      <c r="I66" s="1"/>
    </row>
    <row r="67" spans="1:9" x14ac:dyDescent="0.3">
      <c r="A67" s="1"/>
      <c r="B67" s="43"/>
      <c r="C67" s="1"/>
      <c r="D67" s="1"/>
      <c r="E67" s="18"/>
      <c r="F67" s="1"/>
      <c r="G67" s="18"/>
      <c r="H67" s="1"/>
      <c r="I67" s="1"/>
    </row>
    <row r="68" spans="1:9" x14ac:dyDescent="0.3">
      <c r="A68" s="1"/>
      <c r="B68" s="43"/>
      <c r="C68" s="1"/>
      <c r="D68" s="1"/>
      <c r="E68" s="18"/>
      <c r="F68" s="1"/>
      <c r="G68" s="18"/>
      <c r="H68" s="1"/>
      <c r="I68" s="1"/>
    </row>
    <row r="69" spans="1:9" x14ac:dyDescent="0.3">
      <c r="A69" s="1"/>
      <c r="B69" s="43"/>
      <c r="C69" s="1"/>
      <c r="D69" s="1"/>
      <c r="E69" s="18"/>
      <c r="F69" s="1"/>
      <c r="G69" s="18"/>
      <c r="H69" s="1"/>
      <c r="I69" s="1"/>
    </row>
    <row r="70" spans="1:9" x14ac:dyDescent="0.3">
      <c r="A70" s="1"/>
      <c r="B70" s="43"/>
      <c r="C70" s="1"/>
      <c r="D70" s="1"/>
      <c r="E70" s="18"/>
      <c r="F70" s="1"/>
      <c r="G70" s="18"/>
      <c r="H70" s="1"/>
      <c r="I70" s="1"/>
    </row>
    <row r="71" spans="1:9" x14ac:dyDescent="0.3">
      <c r="A71" s="1"/>
      <c r="B71" s="43"/>
      <c r="C71" s="1"/>
      <c r="D71" s="1"/>
      <c r="E71" s="18"/>
      <c r="F71" s="1"/>
      <c r="G71" s="18"/>
      <c r="H71" s="1"/>
      <c r="I71" s="1"/>
    </row>
    <row r="72" spans="1:9" x14ac:dyDescent="0.3">
      <c r="A72" s="1"/>
      <c r="B72" s="43"/>
      <c r="C72" s="1"/>
      <c r="D72" s="1"/>
      <c r="E72" s="18"/>
      <c r="F72" s="1"/>
      <c r="G72" s="18"/>
      <c r="H72" s="1"/>
      <c r="I72" s="1"/>
    </row>
    <row r="73" spans="1:9" x14ac:dyDescent="0.3">
      <c r="A73" s="1"/>
      <c r="B73" s="43"/>
      <c r="C73" s="1"/>
      <c r="D73" s="1"/>
      <c r="E73" s="18"/>
      <c r="F73" s="1"/>
      <c r="G73" s="18"/>
      <c r="H73" s="1"/>
      <c r="I73" s="1"/>
    </row>
    <row r="74" spans="1:9" x14ac:dyDescent="0.3">
      <c r="A74" s="1"/>
      <c r="B74" s="43"/>
      <c r="C74" s="1"/>
      <c r="D74" s="1"/>
      <c r="E74" s="18"/>
      <c r="F74" s="1"/>
      <c r="G74" s="18"/>
      <c r="H74" s="1"/>
      <c r="I74" s="1"/>
    </row>
    <row r="75" spans="1:9" x14ac:dyDescent="0.3">
      <c r="A75" s="1"/>
      <c r="B75" s="43"/>
      <c r="C75" s="1"/>
      <c r="D75" s="1"/>
      <c r="E75" s="18"/>
      <c r="F75" s="1"/>
      <c r="G75" s="18"/>
      <c r="H75" s="1"/>
      <c r="I75" s="1"/>
    </row>
    <row r="76" spans="1:9" x14ac:dyDescent="0.3">
      <c r="A76" s="1"/>
      <c r="B76" s="43"/>
      <c r="C76" s="1"/>
      <c r="D76" s="1"/>
      <c r="E76" s="18"/>
      <c r="F76" s="1"/>
      <c r="G76" s="18"/>
      <c r="H76" s="1"/>
      <c r="I76" s="1"/>
    </row>
    <row r="77" spans="1:9" x14ac:dyDescent="0.3">
      <c r="A77" s="1"/>
      <c r="B77" s="43"/>
      <c r="C77" s="1"/>
      <c r="D77" s="1"/>
      <c r="E77" s="18"/>
      <c r="F77" s="1"/>
      <c r="G77" s="18"/>
      <c r="H77" s="1"/>
      <c r="I77" s="1"/>
    </row>
    <row r="78" spans="1:9" x14ac:dyDescent="0.3">
      <c r="A78" s="1"/>
      <c r="B78" s="43"/>
      <c r="C78" s="1"/>
      <c r="D78" s="1"/>
      <c r="E78" s="18"/>
      <c r="F78" s="1"/>
      <c r="G78" s="18"/>
      <c r="H78" s="1"/>
      <c r="I78" s="1"/>
    </row>
    <row r="79" spans="1:9" x14ac:dyDescent="0.3">
      <c r="A79" s="1"/>
      <c r="B79" s="43"/>
      <c r="C79" s="1"/>
      <c r="D79" s="1"/>
      <c r="E79" s="18"/>
      <c r="F79" s="1"/>
      <c r="G79" s="18"/>
      <c r="H79" s="1"/>
      <c r="I79" s="1"/>
    </row>
    <row r="80" spans="1:9" x14ac:dyDescent="0.3">
      <c r="A80" s="1"/>
      <c r="B80" s="43"/>
      <c r="C80" s="1"/>
      <c r="D80" s="1"/>
      <c r="E80" s="18"/>
      <c r="F80" s="1"/>
      <c r="G80" s="18"/>
      <c r="H80" s="1"/>
      <c r="I80" s="1"/>
    </row>
    <row r="81" spans="1:9" x14ac:dyDescent="0.3">
      <c r="A81" s="1"/>
      <c r="B81" s="43"/>
      <c r="C81" s="1"/>
      <c r="D81" s="1"/>
      <c r="E81" s="18"/>
      <c r="F81" s="1"/>
      <c r="G81" s="18"/>
      <c r="H81" s="1"/>
      <c r="I81" s="1"/>
    </row>
    <row r="82" spans="1:9" x14ac:dyDescent="0.3">
      <c r="A82" s="1"/>
      <c r="B82" s="43"/>
      <c r="C82" s="1"/>
      <c r="D82" s="1"/>
      <c r="E82" s="18"/>
      <c r="F82" s="1"/>
      <c r="G82" s="18"/>
      <c r="H82" s="1"/>
      <c r="I82" s="1"/>
    </row>
    <row r="83" spans="1:9" x14ac:dyDescent="0.3">
      <c r="A83" s="1"/>
      <c r="B83" s="43"/>
      <c r="C83" s="1"/>
      <c r="D83" s="1"/>
      <c r="E83" s="18"/>
      <c r="F83" s="1"/>
      <c r="G83" s="18"/>
      <c r="H83" s="1"/>
      <c r="I83" s="1"/>
    </row>
    <row r="84" spans="1:9" x14ac:dyDescent="0.3">
      <c r="A84" s="1"/>
      <c r="B84" s="43"/>
      <c r="C84" s="1"/>
      <c r="D84" s="1"/>
      <c r="E84" s="18"/>
      <c r="F84" s="1"/>
      <c r="G84" s="18"/>
      <c r="H84" s="1"/>
      <c r="I84" s="1"/>
    </row>
    <row r="85" spans="1:9" x14ac:dyDescent="0.3">
      <c r="A85" s="1"/>
      <c r="B85" s="43"/>
      <c r="C85" s="1"/>
      <c r="D85" s="1"/>
      <c r="E85" s="18"/>
      <c r="F85" s="1"/>
      <c r="G85" s="18"/>
      <c r="H85" s="1"/>
      <c r="I85" s="1"/>
    </row>
    <row r="86" spans="1:9" x14ac:dyDescent="0.3">
      <c r="A86" s="1"/>
      <c r="B86" s="43"/>
      <c r="C86" s="1"/>
      <c r="D86" s="1"/>
      <c r="E86" s="18"/>
      <c r="F86" s="1"/>
      <c r="G86" s="18"/>
      <c r="H86" s="1"/>
      <c r="I86" s="1"/>
    </row>
    <row r="87" spans="1:9" x14ac:dyDescent="0.3">
      <c r="A87" s="1"/>
      <c r="B87" s="43"/>
      <c r="C87" s="1"/>
      <c r="D87" s="1"/>
      <c r="E87" s="18"/>
      <c r="F87" s="1"/>
      <c r="G87" s="18"/>
      <c r="H87" s="1"/>
      <c r="I87" s="1"/>
    </row>
    <row r="88" spans="1:9" x14ac:dyDescent="0.3">
      <c r="A88" s="1"/>
      <c r="B88" s="43"/>
      <c r="C88" s="1"/>
      <c r="D88" s="1"/>
      <c r="E88" s="18"/>
      <c r="F88" s="1"/>
      <c r="G88" s="18"/>
      <c r="H88" s="1"/>
      <c r="I88" s="1"/>
    </row>
    <row r="89" spans="1:9" x14ac:dyDescent="0.3">
      <c r="A89" s="1"/>
      <c r="B89" s="43"/>
      <c r="C89" s="1"/>
      <c r="D89" s="1"/>
      <c r="E89" s="18"/>
      <c r="F89" s="1"/>
      <c r="G89" s="18"/>
      <c r="H89" s="1"/>
      <c r="I89" s="1"/>
    </row>
    <row r="90" spans="1:9" x14ac:dyDescent="0.3">
      <c r="A90" s="1"/>
      <c r="B90" s="43"/>
      <c r="C90" s="1"/>
      <c r="D90" s="1"/>
      <c r="E90" s="18"/>
      <c r="F90" s="1"/>
      <c r="G90" s="18"/>
      <c r="H90" s="1"/>
      <c r="I90" s="1"/>
    </row>
    <row r="91" spans="1:9" x14ac:dyDescent="0.3">
      <c r="A91" s="1"/>
      <c r="B91" s="43"/>
      <c r="C91" s="1"/>
      <c r="D91" s="1"/>
      <c r="E91" s="18"/>
      <c r="F91" s="1"/>
      <c r="G91" s="18"/>
      <c r="H91" s="1"/>
      <c r="I91" s="1"/>
    </row>
    <row r="92" spans="1:9" x14ac:dyDescent="0.3">
      <c r="A92" s="1"/>
      <c r="B92" s="43"/>
      <c r="C92" s="1"/>
      <c r="D92" s="1"/>
      <c r="E92" s="18"/>
      <c r="F92" s="1"/>
      <c r="G92" s="18"/>
      <c r="H92" s="1"/>
      <c r="I92" s="1"/>
    </row>
    <row r="93" spans="1:9" x14ac:dyDescent="0.3">
      <c r="A93" s="1"/>
      <c r="B93" s="43"/>
      <c r="C93" s="1"/>
      <c r="D93" s="1"/>
      <c r="E93" s="18"/>
      <c r="F93" s="1"/>
      <c r="G93" s="18"/>
      <c r="H93" s="1"/>
      <c r="I93" s="1"/>
    </row>
    <row r="94" spans="1:9" x14ac:dyDescent="0.3">
      <c r="A94" s="1"/>
      <c r="B94" s="43"/>
      <c r="C94" s="1"/>
      <c r="D94" s="1"/>
      <c r="E94" s="18"/>
      <c r="F94" s="1"/>
      <c r="G94" s="18"/>
      <c r="H94" s="1"/>
      <c r="I94" s="1"/>
    </row>
    <row r="95" spans="1:9" x14ac:dyDescent="0.3">
      <c r="A95" s="1"/>
      <c r="B95" s="43"/>
      <c r="C95" s="1"/>
      <c r="D95" s="1"/>
      <c r="E95" s="18"/>
      <c r="F95" s="1"/>
      <c r="G95" s="18"/>
      <c r="H95" s="1"/>
      <c r="I95" s="1"/>
    </row>
    <row r="96" spans="1:9" x14ac:dyDescent="0.3">
      <c r="A96" s="1"/>
      <c r="B96" s="43"/>
      <c r="C96" s="1"/>
      <c r="D96" s="1"/>
      <c r="E96" s="18"/>
      <c r="F96" s="1"/>
      <c r="G96" s="18"/>
      <c r="H96" s="1"/>
      <c r="I96" s="1"/>
    </row>
    <row r="97" spans="1:9" x14ac:dyDescent="0.3">
      <c r="A97" s="1"/>
      <c r="B97" s="43"/>
      <c r="C97" s="1"/>
      <c r="D97" s="1"/>
      <c r="E97" s="18"/>
      <c r="F97" s="1"/>
      <c r="G97" s="18"/>
      <c r="H97" s="1"/>
      <c r="I97" s="1"/>
    </row>
    <row r="98" spans="1:9" x14ac:dyDescent="0.3">
      <c r="A98" s="1"/>
      <c r="B98" s="43"/>
      <c r="C98" s="1"/>
      <c r="D98" s="1"/>
      <c r="E98" s="18"/>
      <c r="F98" s="1"/>
      <c r="G98" s="18"/>
      <c r="H98" s="1"/>
      <c r="I98" s="1"/>
    </row>
    <row r="99" spans="1:9" x14ac:dyDescent="0.3">
      <c r="A99" s="1"/>
      <c r="B99" s="43"/>
      <c r="C99" s="1"/>
      <c r="D99" s="1"/>
      <c r="E99" s="18"/>
      <c r="F99" s="1"/>
      <c r="G99" s="18"/>
      <c r="H99" s="1"/>
      <c r="I99" s="1"/>
    </row>
    <row r="100" spans="1:9" x14ac:dyDescent="0.3">
      <c r="A100" s="1"/>
      <c r="B100" s="43"/>
      <c r="C100" s="1"/>
      <c r="D100" s="1"/>
      <c r="E100" s="18"/>
      <c r="F100" s="1"/>
      <c r="G100" s="18"/>
      <c r="H100" s="1"/>
      <c r="I100" s="1"/>
    </row>
    <row r="101" spans="1:9" x14ac:dyDescent="0.3">
      <c r="A101" s="1"/>
      <c r="B101" s="43"/>
      <c r="C101" s="1"/>
      <c r="D101" s="1"/>
      <c r="E101" s="18"/>
      <c r="F101" s="1"/>
      <c r="G101" s="18"/>
      <c r="H101" s="1"/>
      <c r="I101" s="1"/>
    </row>
    <row r="102" spans="1:9" x14ac:dyDescent="0.3">
      <c r="A102" s="1"/>
      <c r="B102" s="43"/>
      <c r="C102" s="1"/>
      <c r="D102" s="1"/>
      <c r="E102" s="18"/>
      <c r="F102" s="1"/>
      <c r="G102" s="18"/>
      <c r="H102" s="1"/>
      <c r="I102" s="1"/>
    </row>
    <row r="103" spans="1:9" x14ac:dyDescent="0.3">
      <c r="A103" s="1"/>
      <c r="B103" s="43"/>
      <c r="C103" s="1"/>
      <c r="D103" s="1"/>
      <c r="E103" s="18"/>
      <c r="F103" s="1"/>
      <c r="G103" s="18"/>
      <c r="H103" s="1"/>
      <c r="I103" s="1"/>
    </row>
    <row r="104" spans="1:9" x14ac:dyDescent="0.3">
      <c r="A104" s="1"/>
      <c r="B104" s="43"/>
      <c r="C104" s="1"/>
      <c r="D104" s="1"/>
      <c r="E104" s="18"/>
      <c r="F104" s="1"/>
      <c r="G104" s="18"/>
      <c r="H104" s="1"/>
      <c r="I104" s="1"/>
    </row>
    <row r="105" spans="1:9" x14ac:dyDescent="0.3">
      <c r="A105" s="1"/>
      <c r="B105" s="43"/>
      <c r="C105" s="1"/>
      <c r="D105" s="1"/>
      <c r="E105" s="18"/>
      <c r="F105" s="1"/>
      <c r="G105" s="18"/>
      <c r="H105" s="1"/>
      <c r="I105" s="1"/>
    </row>
    <row r="106" spans="1:9" x14ac:dyDescent="0.3">
      <c r="A106" s="1"/>
      <c r="B106" s="43"/>
      <c r="C106" s="1"/>
      <c r="D106" s="1"/>
      <c r="E106" s="18"/>
      <c r="F106" s="1"/>
      <c r="G106" s="18"/>
      <c r="H106" s="1"/>
      <c r="I106" s="1"/>
    </row>
    <row r="107" spans="1:9" x14ac:dyDescent="0.3">
      <c r="A107" s="1"/>
      <c r="B107" s="43"/>
      <c r="C107" s="1"/>
      <c r="D107" s="1"/>
      <c r="E107" s="18"/>
      <c r="F107" s="1"/>
      <c r="G107" s="18"/>
      <c r="H107" s="1"/>
      <c r="I107" s="1"/>
    </row>
    <row r="108" spans="1:9" x14ac:dyDescent="0.3">
      <c r="A108" s="1"/>
      <c r="B108" s="43"/>
      <c r="C108" s="1"/>
      <c r="D108" s="1"/>
      <c r="E108" s="18"/>
      <c r="F108" s="1"/>
      <c r="G108" s="18"/>
      <c r="H108" s="1"/>
      <c r="I108" s="1"/>
    </row>
    <row r="109" spans="1:9" x14ac:dyDescent="0.3">
      <c r="A109" s="1"/>
      <c r="B109" s="43"/>
      <c r="C109" s="1"/>
      <c r="D109" s="1"/>
      <c r="E109" s="18"/>
      <c r="F109" s="1"/>
      <c r="G109" s="18"/>
      <c r="H109" s="1"/>
      <c r="I109" s="1"/>
    </row>
    <row r="110" spans="1:9" x14ac:dyDescent="0.3">
      <c r="A110" s="1"/>
      <c r="B110" s="43"/>
      <c r="C110" s="1"/>
      <c r="D110" s="1"/>
      <c r="E110" s="18"/>
      <c r="F110" s="1"/>
      <c r="G110" s="18"/>
      <c r="H110" s="1"/>
      <c r="I110" s="1"/>
    </row>
    <row r="111" spans="1:9" x14ac:dyDescent="0.3">
      <c r="A111" s="1"/>
      <c r="B111" s="43"/>
      <c r="C111" s="1"/>
      <c r="D111" s="1"/>
      <c r="E111" s="18"/>
      <c r="F111" s="1"/>
      <c r="G111" s="18"/>
      <c r="H111" s="1"/>
      <c r="I111" s="1"/>
    </row>
    <row r="112" spans="1:9" x14ac:dyDescent="0.3">
      <c r="A112" s="1"/>
      <c r="B112" s="43"/>
      <c r="C112" s="1"/>
      <c r="D112" s="1"/>
      <c r="E112" s="18"/>
      <c r="F112" s="1"/>
      <c r="G112" s="18"/>
      <c r="H112" s="1"/>
      <c r="I112" s="1"/>
    </row>
    <row r="113" spans="1:9" x14ac:dyDescent="0.3">
      <c r="A113" s="1"/>
      <c r="B113" s="43"/>
      <c r="C113" s="1"/>
      <c r="D113" s="1"/>
      <c r="E113" s="18"/>
      <c r="F113" s="1"/>
      <c r="G113" s="18"/>
      <c r="H113" s="1"/>
      <c r="I113" s="1"/>
    </row>
    <row r="114" spans="1:9" x14ac:dyDescent="0.3">
      <c r="A114" s="1"/>
      <c r="B114" s="43"/>
      <c r="C114" s="1"/>
      <c r="D114" s="1"/>
      <c r="E114" s="18"/>
      <c r="F114" s="1"/>
      <c r="G114" s="18"/>
      <c r="H114" s="1"/>
      <c r="I114" s="1"/>
    </row>
    <row r="115" spans="1:9" x14ac:dyDescent="0.3">
      <c r="A115" s="1"/>
      <c r="B115" s="43"/>
      <c r="C115" s="1"/>
      <c r="D115" s="1"/>
      <c r="E115" s="18"/>
      <c r="F115" s="1"/>
      <c r="G115" s="18"/>
      <c r="H115" s="1"/>
      <c r="I115" s="1"/>
    </row>
    <row r="116" spans="1:9" x14ac:dyDescent="0.3">
      <c r="A116" s="1"/>
      <c r="B116" s="43"/>
      <c r="C116" s="1"/>
      <c r="D116" s="1"/>
      <c r="E116" s="18"/>
      <c r="F116" s="1"/>
      <c r="G116" s="18"/>
      <c r="H116" s="1"/>
      <c r="I116" s="1"/>
    </row>
    <row r="117" spans="1:9" x14ac:dyDescent="0.3">
      <c r="A117" s="1"/>
      <c r="B117" s="43"/>
      <c r="C117" s="1"/>
      <c r="D117" s="1"/>
      <c r="E117" s="18"/>
      <c r="F117" s="1"/>
      <c r="G117" s="18"/>
      <c r="H117" s="1"/>
      <c r="I117" s="1"/>
    </row>
    <row r="118" spans="1:9" x14ac:dyDescent="0.3">
      <c r="A118" s="1"/>
      <c r="B118" s="43"/>
      <c r="C118" s="1"/>
      <c r="D118" s="1"/>
      <c r="E118" s="18"/>
      <c r="F118" s="1"/>
      <c r="G118" s="18"/>
      <c r="H118" s="1"/>
      <c r="I118" s="1"/>
    </row>
    <row r="119" spans="1:9" x14ac:dyDescent="0.3">
      <c r="A119" s="1"/>
      <c r="B119" s="43"/>
      <c r="C119" s="1"/>
      <c r="D119" s="1"/>
      <c r="E119" s="18"/>
      <c r="F119" s="1"/>
      <c r="G119" s="18"/>
      <c r="H119" s="1"/>
      <c r="I119" s="1"/>
    </row>
    <row r="120" spans="1:9" x14ac:dyDescent="0.3">
      <c r="A120" s="1"/>
      <c r="B120" s="43"/>
      <c r="C120" s="1"/>
      <c r="D120" s="1"/>
      <c r="E120" s="18"/>
      <c r="F120" s="1"/>
      <c r="G120" s="18"/>
      <c r="H120" s="1"/>
      <c r="I120" s="1"/>
    </row>
    <row r="121" spans="1:9" x14ac:dyDescent="0.3">
      <c r="A121" s="1"/>
      <c r="B121" s="43"/>
      <c r="C121" s="1"/>
      <c r="D121" s="1"/>
      <c r="E121" s="18"/>
      <c r="F121" s="1"/>
      <c r="G121" s="18"/>
      <c r="H121" s="1"/>
      <c r="I121" s="1"/>
    </row>
    <row r="122" spans="1:9" x14ac:dyDescent="0.3">
      <c r="A122" s="1"/>
      <c r="B122" s="43"/>
      <c r="C122" s="1"/>
      <c r="D122" s="1"/>
      <c r="E122" s="18"/>
      <c r="F122" s="1"/>
      <c r="G122" s="18"/>
      <c r="H122" s="1"/>
      <c r="I122" s="1"/>
    </row>
    <row r="123" spans="1:9" x14ac:dyDescent="0.3">
      <c r="A123" s="1"/>
      <c r="B123" s="43"/>
      <c r="C123" s="1"/>
      <c r="D123" s="1"/>
      <c r="E123" s="18"/>
      <c r="F123" s="1"/>
      <c r="G123" s="18"/>
      <c r="H123" s="1"/>
      <c r="I123" s="1"/>
    </row>
    <row r="124" spans="1:9" x14ac:dyDescent="0.3">
      <c r="A124" s="1"/>
      <c r="B124" s="43"/>
      <c r="C124" s="1"/>
      <c r="D124" s="1"/>
      <c r="E124" s="18"/>
      <c r="F124" s="1"/>
      <c r="G124" s="18"/>
      <c r="H124" s="1"/>
      <c r="I124" s="1"/>
    </row>
    <row r="125" spans="1:9" x14ac:dyDescent="0.3">
      <c r="A125" s="1"/>
      <c r="B125" s="43"/>
      <c r="C125" s="1"/>
      <c r="D125" s="1"/>
      <c r="E125" s="18"/>
      <c r="F125" s="1"/>
      <c r="G125" s="18"/>
      <c r="H125" s="1"/>
      <c r="I125" s="1"/>
    </row>
    <row r="126" spans="1:9" x14ac:dyDescent="0.3">
      <c r="A126" s="1"/>
      <c r="B126" s="43"/>
      <c r="C126" s="1"/>
      <c r="D126" s="1"/>
      <c r="E126" s="18"/>
      <c r="F126" s="1"/>
      <c r="G126" s="18"/>
      <c r="H126" s="1"/>
      <c r="I126" s="1"/>
    </row>
    <row r="127" spans="1:9" x14ac:dyDescent="0.3">
      <c r="A127" s="1"/>
      <c r="B127" s="43"/>
      <c r="C127" s="1"/>
      <c r="D127" s="1"/>
      <c r="E127" s="18"/>
      <c r="F127" s="1"/>
      <c r="G127" s="18"/>
      <c r="H127" s="1"/>
      <c r="I127" s="1"/>
    </row>
    <row r="128" spans="1:9" x14ac:dyDescent="0.3">
      <c r="B128" s="41"/>
      <c r="C128" s="1"/>
      <c r="D128" s="1"/>
      <c r="E128" s="18"/>
      <c r="F128" s="1"/>
      <c r="G128" s="18"/>
      <c r="H128" s="1"/>
      <c r="I128" s="1"/>
    </row>
    <row r="129" spans="2:9" x14ac:dyDescent="0.3">
      <c r="B129" s="41"/>
      <c r="C129" s="1"/>
      <c r="D129" s="1"/>
      <c r="E129" s="18"/>
      <c r="F129" s="1"/>
      <c r="G129" s="18"/>
      <c r="H129" s="1"/>
      <c r="I129" s="1"/>
    </row>
    <row r="130" spans="2:9" x14ac:dyDescent="0.3">
      <c r="B130" s="41"/>
      <c r="C130" s="1"/>
      <c r="D130" s="1"/>
      <c r="E130" s="18"/>
      <c r="F130" s="1"/>
      <c r="G130" s="18"/>
      <c r="H130" s="1"/>
      <c r="I130" s="1"/>
    </row>
    <row r="131" spans="2:9" x14ac:dyDescent="0.3">
      <c r="B131" s="41"/>
      <c r="C131" s="1"/>
      <c r="D131" s="1"/>
      <c r="E131" s="18"/>
      <c r="G131" s="18"/>
      <c r="H131" s="1"/>
      <c r="I131" s="1"/>
    </row>
    <row r="132" spans="2:9" x14ac:dyDescent="0.3">
      <c r="B132" s="41"/>
      <c r="C132" s="1"/>
      <c r="D132" s="1"/>
      <c r="E132" s="18"/>
      <c r="G132" s="18"/>
      <c r="H132" s="1"/>
      <c r="I132" s="1"/>
    </row>
    <row r="133" spans="2:9" x14ac:dyDescent="0.3">
      <c r="B133" s="41"/>
      <c r="C133" s="1"/>
      <c r="D133" s="1"/>
      <c r="E133" s="18"/>
      <c r="G133" s="18"/>
      <c r="H133" s="1"/>
      <c r="I133" s="1"/>
    </row>
    <row r="134" spans="2:9" x14ac:dyDescent="0.3">
      <c r="B134" s="41"/>
      <c r="C134" s="1"/>
      <c r="D134" s="1"/>
      <c r="E134" s="18"/>
      <c r="G134" s="18"/>
      <c r="H134" s="1"/>
      <c r="I134" s="1"/>
    </row>
    <row r="135" spans="2:9" x14ac:dyDescent="0.3">
      <c r="B135" s="41"/>
      <c r="C135" s="1"/>
      <c r="D135" s="1"/>
      <c r="E135" s="18"/>
      <c r="G135" s="18"/>
      <c r="H135" s="1"/>
      <c r="I135" s="1"/>
    </row>
    <row r="136" spans="2:9" x14ac:dyDescent="0.3">
      <c r="B136" s="41"/>
      <c r="C136" s="1"/>
      <c r="D136" s="1"/>
      <c r="E136" s="18"/>
      <c r="G136" s="18"/>
      <c r="H136" s="1"/>
      <c r="I136" s="1"/>
    </row>
    <row r="137" spans="2:9" x14ac:dyDescent="0.3">
      <c r="B137" s="41"/>
      <c r="C137" s="1"/>
      <c r="D137" s="1"/>
      <c r="E137" s="18"/>
      <c r="G137" s="18"/>
      <c r="H137" s="1"/>
      <c r="I137" s="1"/>
    </row>
    <row r="138" spans="2:9" x14ac:dyDescent="0.3">
      <c r="B138" s="41"/>
      <c r="C138" s="1"/>
      <c r="D138" s="1"/>
      <c r="E138" s="18"/>
      <c r="G138" s="18"/>
      <c r="H138" s="1"/>
      <c r="I138" s="1"/>
    </row>
    <row r="139" spans="2:9" x14ac:dyDescent="0.3">
      <c r="B139" s="41"/>
      <c r="C139" s="1"/>
      <c r="D139" s="1"/>
      <c r="E139" s="18"/>
      <c r="G139" s="18"/>
      <c r="H139" s="1"/>
      <c r="I139" s="1"/>
    </row>
    <row r="140" spans="2:9" x14ac:dyDescent="0.3">
      <c r="B140" s="41"/>
      <c r="C140" s="1"/>
      <c r="D140" s="1"/>
      <c r="E140" s="18"/>
      <c r="G140" s="18"/>
      <c r="H140" s="1"/>
      <c r="I140" s="1"/>
    </row>
    <row r="141" spans="2:9" x14ac:dyDescent="0.3">
      <c r="B141" s="41"/>
      <c r="C141" s="1"/>
      <c r="D141" s="1"/>
      <c r="E141" s="18"/>
      <c r="G141" s="18"/>
      <c r="H141" s="1"/>
      <c r="I141" s="1"/>
    </row>
    <row r="142" spans="2:9" x14ac:dyDescent="0.3">
      <c r="B142" s="41"/>
      <c r="C142" s="1"/>
      <c r="D142" s="1"/>
      <c r="E142" s="18"/>
      <c r="G142" s="18"/>
      <c r="H142" s="1"/>
      <c r="I142" s="1"/>
    </row>
    <row r="143" spans="2:9" x14ac:dyDescent="0.3">
      <c r="B143" s="41"/>
      <c r="C143" s="1"/>
      <c r="D143" s="1"/>
      <c r="E143" s="18"/>
      <c r="G143" s="18"/>
      <c r="H143" s="1"/>
      <c r="I143" s="1"/>
    </row>
    <row r="144" spans="2:9" x14ac:dyDescent="0.3">
      <c r="B144" s="41"/>
      <c r="C144" s="1"/>
      <c r="D144" s="1"/>
      <c r="E144" s="18"/>
      <c r="G144" s="18"/>
      <c r="H144" s="1"/>
      <c r="I144" s="1"/>
    </row>
    <row r="145" spans="2:9" x14ac:dyDescent="0.3">
      <c r="B145" s="41"/>
      <c r="C145" s="1"/>
      <c r="D145" s="1"/>
      <c r="E145" s="18"/>
      <c r="G145" s="18"/>
      <c r="H145" s="1"/>
      <c r="I145" s="1"/>
    </row>
    <row r="146" spans="2:9" x14ac:dyDescent="0.3">
      <c r="B146" s="41"/>
      <c r="C146" s="1"/>
      <c r="D146" s="1"/>
      <c r="E146" s="18"/>
      <c r="F146" s="1"/>
      <c r="G146" s="18"/>
      <c r="H146" s="1"/>
      <c r="I146" s="1"/>
    </row>
    <row r="147" spans="2:9" x14ac:dyDescent="0.3">
      <c r="B147" s="41"/>
      <c r="C147" s="1"/>
      <c r="D147" s="1"/>
      <c r="E147" s="18"/>
      <c r="F147" s="1"/>
      <c r="G147" s="18"/>
      <c r="H147" s="1"/>
      <c r="I147" s="1"/>
    </row>
    <row r="148" spans="2:9" x14ac:dyDescent="0.3">
      <c r="B148" s="41"/>
      <c r="C148" s="1"/>
      <c r="D148" s="1"/>
      <c r="E148" s="18"/>
      <c r="F148" s="1"/>
      <c r="G148" s="18"/>
      <c r="H148" s="1"/>
      <c r="I148" s="1"/>
    </row>
    <row r="149" spans="2:9" x14ac:dyDescent="0.3">
      <c r="B149" s="41"/>
      <c r="C149" s="1"/>
      <c r="D149" s="1"/>
      <c r="E149" s="18"/>
      <c r="F149" s="1"/>
      <c r="G149" s="18"/>
      <c r="H149" s="1"/>
      <c r="I149" s="1"/>
    </row>
    <row r="150" spans="2:9" x14ac:dyDescent="0.3">
      <c r="B150" s="41"/>
      <c r="C150" s="1"/>
      <c r="D150" s="1"/>
      <c r="E150" s="18"/>
      <c r="F150" s="1"/>
      <c r="G150" s="18"/>
      <c r="H150" s="1"/>
      <c r="I150" s="1"/>
    </row>
    <row r="151" spans="2:9" x14ac:dyDescent="0.3">
      <c r="B151" s="41"/>
      <c r="C151" s="1"/>
      <c r="D151" s="1"/>
      <c r="E151" s="18"/>
      <c r="F151" s="1"/>
      <c r="G151" s="18"/>
      <c r="H151" s="1"/>
      <c r="I151" s="1"/>
    </row>
    <row r="152" spans="2:9" x14ac:dyDescent="0.3">
      <c r="B152" s="41"/>
      <c r="C152" s="1"/>
      <c r="D152" s="1"/>
      <c r="E152" s="18"/>
      <c r="F152" s="1"/>
      <c r="G152" s="18"/>
      <c r="H152" s="1"/>
      <c r="I152" s="1"/>
    </row>
    <row r="153" spans="2:9" x14ac:dyDescent="0.3">
      <c r="B153" s="41"/>
      <c r="C153" s="1"/>
      <c r="D153" s="1"/>
      <c r="E153" s="18"/>
      <c r="F153" s="1"/>
      <c r="G153" s="18"/>
      <c r="H153" s="1"/>
      <c r="I153" s="1"/>
    </row>
    <row r="154" spans="2:9" x14ac:dyDescent="0.3">
      <c r="B154" s="41"/>
      <c r="C154" s="1"/>
      <c r="D154" s="1"/>
      <c r="E154" s="18"/>
      <c r="F154" s="1"/>
      <c r="G154" s="18"/>
      <c r="H154" s="1"/>
      <c r="I154" s="1"/>
    </row>
    <row r="155" spans="2:9" x14ac:dyDescent="0.3">
      <c r="B155" s="41"/>
      <c r="C155" s="1"/>
      <c r="D155" s="1"/>
      <c r="E155" s="18"/>
      <c r="F155" s="1"/>
      <c r="G155" s="18"/>
      <c r="H155" s="1"/>
      <c r="I155" s="1"/>
    </row>
    <row r="156" spans="2:9" x14ac:dyDescent="0.3">
      <c r="B156" s="41"/>
      <c r="C156" s="1"/>
      <c r="D156" s="1"/>
      <c r="E156" s="18"/>
      <c r="F156" s="1"/>
      <c r="G156" s="18"/>
      <c r="H156" s="1"/>
      <c r="I156" s="1"/>
    </row>
    <row r="157" spans="2:9" x14ac:dyDescent="0.3">
      <c r="B157" s="41"/>
      <c r="C157" s="1"/>
      <c r="D157" s="1"/>
      <c r="E157" s="18"/>
      <c r="F157" s="1"/>
      <c r="G157" s="18"/>
      <c r="H157" s="1"/>
      <c r="I157" s="1"/>
    </row>
    <row r="158" spans="2:9" x14ac:dyDescent="0.3">
      <c r="B158" s="41"/>
      <c r="C158" s="1"/>
      <c r="D158" s="1"/>
      <c r="E158" s="18"/>
      <c r="F158" s="1"/>
      <c r="G158" s="18"/>
      <c r="H158" s="1"/>
      <c r="I158" s="1"/>
    </row>
    <row r="159" spans="2:9" x14ac:dyDescent="0.3">
      <c r="B159" s="41"/>
      <c r="C159" s="1"/>
      <c r="D159" s="1"/>
      <c r="E159" s="18"/>
      <c r="F159" s="1"/>
      <c r="G159" s="18"/>
      <c r="H159" s="1"/>
      <c r="I159" s="1"/>
    </row>
    <row r="160" spans="2:9" x14ac:dyDescent="0.3">
      <c r="B160" s="41"/>
      <c r="C160" s="1"/>
      <c r="D160" s="1"/>
      <c r="E160" s="18"/>
      <c r="F160" s="1"/>
      <c r="G160" s="18"/>
      <c r="H160" s="1"/>
      <c r="I160" s="1"/>
    </row>
    <row r="161" spans="2:9" x14ac:dyDescent="0.3">
      <c r="B161" s="41"/>
      <c r="C161" s="1"/>
      <c r="D161" s="1"/>
      <c r="E161" s="18"/>
      <c r="F161" s="1"/>
      <c r="G161" s="18"/>
      <c r="H161" s="1"/>
      <c r="I161" s="1"/>
    </row>
    <row r="162" spans="2:9" x14ac:dyDescent="0.3">
      <c r="B162" s="41"/>
      <c r="C162" s="1"/>
      <c r="D162" s="1"/>
      <c r="E162" s="18"/>
      <c r="F162" s="1"/>
      <c r="G162" s="18"/>
      <c r="H162" s="1"/>
      <c r="I162" s="1"/>
    </row>
    <row r="163" spans="2:9" x14ac:dyDescent="0.3">
      <c r="B163" s="41"/>
      <c r="C163" s="1"/>
      <c r="D163" s="1"/>
      <c r="E163" s="18"/>
      <c r="F163" s="1"/>
      <c r="G163" s="18"/>
      <c r="H163" s="1"/>
      <c r="I163" s="1"/>
    </row>
    <row r="164" spans="2:9" x14ac:dyDescent="0.3">
      <c r="B164" s="41"/>
      <c r="C164" s="1"/>
      <c r="D164" s="1"/>
      <c r="E164" s="18"/>
      <c r="F164" s="1"/>
      <c r="G164" s="18"/>
      <c r="H164" s="1"/>
      <c r="I164" s="1"/>
    </row>
    <row r="165" spans="2:9" x14ac:dyDescent="0.3">
      <c r="B165" s="41"/>
      <c r="C165" s="1"/>
      <c r="D165" s="1"/>
      <c r="E165" s="18"/>
      <c r="F165" s="1"/>
      <c r="G165" s="18"/>
      <c r="H165" s="1"/>
      <c r="I165" s="1"/>
    </row>
    <row r="166" spans="2:9" x14ac:dyDescent="0.3">
      <c r="B166" s="41"/>
      <c r="C166" s="1"/>
      <c r="D166" s="1"/>
      <c r="E166" s="18"/>
      <c r="F166" s="1"/>
      <c r="G166" s="18"/>
      <c r="H166" s="1"/>
      <c r="I166" s="1"/>
    </row>
    <row r="167" spans="2:9" x14ac:dyDescent="0.3">
      <c r="B167" s="41"/>
      <c r="C167" s="1"/>
      <c r="D167" s="1"/>
      <c r="E167" s="18"/>
      <c r="F167" s="1"/>
      <c r="G167" s="18"/>
      <c r="H167" s="1"/>
      <c r="I167" s="1"/>
    </row>
    <row r="168" spans="2:9" x14ac:dyDescent="0.3">
      <c r="B168" s="41"/>
      <c r="C168" s="1"/>
      <c r="D168" s="1"/>
      <c r="E168" s="18"/>
      <c r="F168" s="1"/>
      <c r="G168" s="18"/>
      <c r="H168" s="1"/>
      <c r="I168" s="1"/>
    </row>
    <row r="169" spans="2:9" x14ac:dyDescent="0.3">
      <c r="B169" s="41"/>
      <c r="C169" s="1"/>
      <c r="D169" s="1"/>
      <c r="E169" s="18"/>
      <c r="F169" s="1"/>
      <c r="G169" s="18"/>
      <c r="H169" s="1"/>
      <c r="I169" s="1"/>
    </row>
    <row r="170" spans="2:9" x14ac:dyDescent="0.3">
      <c r="B170" s="41"/>
      <c r="C170" s="1"/>
      <c r="D170" s="1"/>
      <c r="E170" s="18"/>
      <c r="F170" s="1"/>
      <c r="G170" s="18"/>
      <c r="H170" s="1"/>
      <c r="I170" s="1"/>
    </row>
    <row r="171" spans="2:9" x14ac:dyDescent="0.3">
      <c r="B171" s="41"/>
      <c r="C171" s="1"/>
      <c r="D171" s="1"/>
      <c r="E171" s="18"/>
      <c r="F171" s="1"/>
      <c r="G171" s="18"/>
      <c r="H171" s="1"/>
      <c r="I171" s="1"/>
    </row>
    <row r="172" spans="2:9" x14ac:dyDescent="0.3">
      <c r="B172" s="41"/>
      <c r="C172" s="1"/>
      <c r="D172" s="1"/>
      <c r="E172" s="18"/>
      <c r="F172" s="1"/>
      <c r="G172" s="18"/>
      <c r="H172" s="1"/>
      <c r="I172" s="1"/>
    </row>
    <row r="173" spans="2:9" x14ac:dyDescent="0.3">
      <c r="B173" s="41"/>
      <c r="C173" s="1"/>
      <c r="D173" s="1"/>
      <c r="E173" s="18"/>
      <c r="F173" s="1"/>
      <c r="G173" s="18"/>
      <c r="H173" s="1"/>
      <c r="I173" s="1"/>
    </row>
    <row r="174" spans="2:9" x14ac:dyDescent="0.3">
      <c r="B174" s="41"/>
      <c r="C174" s="1"/>
      <c r="D174" s="1"/>
      <c r="E174" s="18"/>
      <c r="F174" s="1"/>
      <c r="G174" s="18"/>
      <c r="H174" s="1"/>
      <c r="I174" s="1"/>
    </row>
    <row r="175" spans="2:9" x14ac:dyDescent="0.3">
      <c r="B175" s="41"/>
      <c r="C175" s="1"/>
      <c r="D175" s="1"/>
      <c r="E175" s="18"/>
      <c r="F175" s="1"/>
      <c r="G175" s="18"/>
      <c r="H175" s="1"/>
      <c r="I175" s="1"/>
    </row>
    <row r="176" spans="2:9" x14ac:dyDescent="0.3">
      <c r="B176" s="41"/>
      <c r="C176" s="1"/>
      <c r="D176" s="1"/>
      <c r="E176" s="18"/>
      <c r="F176" s="1"/>
      <c r="G176" s="18"/>
      <c r="H176" s="1"/>
      <c r="I176" s="1"/>
    </row>
    <row r="177" spans="2:9" x14ac:dyDescent="0.3">
      <c r="B177" s="41"/>
      <c r="C177" s="1"/>
      <c r="D177" s="1"/>
      <c r="E177" s="18"/>
      <c r="F177" s="1"/>
      <c r="G177" s="18"/>
      <c r="H177" s="1"/>
      <c r="I177" s="1"/>
    </row>
    <row r="178" spans="2:9" x14ac:dyDescent="0.3">
      <c r="B178" s="41"/>
      <c r="C178" s="1"/>
      <c r="D178" s="1"/>
      <c r="E178" s="18"/>
      <c r="F178" s="1"/>
      <c r="G178" s="18"/>
      <c r="H178" s="1"/>
      <c r="I178" s="1"/>
    </row>
    <row r="179" spans="2:9" x14ac:dyDescent="0.3">
      <c r="B179" s="41"/>
      <c r="C179" s="1"/>
      <c r="D179" s="1"/>
      <c r="E179" s="18"/>
      <c r="F179" s="1"/>
      <c r="G179" s="18"/>
      <c r="H179" s="1"/>
      <c r="I179" s="1"/>
    </row>
    <row r="180" spans="2:9" x14ac:dyDescent="0.3">
      <c r="B180" s="41"/>
      <c r="C180" s="1"/>
      <c r="D180" s="1"/>
      <c r="E180" s="18"/>
      <c r="F180" s="1"/>
      <c r="G180" s="18"/>
      <c r="H180" s="1"/>
      <c r="I180" s="1"/>
    </row>
    <row r="181" spans="2:9" x14ac:dyDescent="0.3">
      <c r="B181" s="41"/>
      <c r="C181" s="1"/>
      <c r="D181" s="1"/>
      <c r="E181" s="18"/>
      <c r="F181" s="1"/>
      <c r="G181" s="18"/>
      <c r="H181" s="1"/>
      <c r="I181" s="1"/>
    </row>
    <row r="182" spans="2:9" x14ac:dyDescent="0.3">
      <c r="B182" s="41"/>
      <c r="C182" s="1"/>
      <c r="D182" s="1"/>
      <c r="E182" s="18"/>
      <c r="F182" s="1"/>
      <c r="G182" s="18"/>
      <c r="H182" s="1"/>
      <c r="I182" s="1"/>
    </row>
    <row r="183" spans="2:9" x14ac:dyDescent="0.3">
      <c r="B183" s="41"/>
      <c r="C183" s="1"/>
      <c r="D183" s="1"/>
      <c r="E183" s="18"/>
      <c r="F183" s="1"/>
      <c r="G183" s="18"/>
      <c r="H183" s="1"/>
      <c r="I183" s="1"/>
    </row>
    <row r="184" spans="2:9" x14ac:dyDescent="0.3">
      <c r="B184" s="41"/>
      <c r="C184" s="1"/>
      <c r="D184" s="1"/>
      <c r="E184" s="18"/>
      <c r="F184" s="1"/>
      <c r="G184" s="18"/>
      <c r="H184" s="1"/>
      <c r="I184" s="1"/>
    </row>
    <row r="185" spans="2:9" x14ac:dyDescent="0.3">
      <c r="B185" s="41"/>
      <c r="C185" s="1"/>
      <c r="D185" s="1"/>
      <c r="E185" s="18"/>
      <c r="F185" s="1"/>
      <c r="G185" s="18"/>
      <c r="H185" s="1"/>
      <c r="I185" s="1"/>
    </row>
    <row r="186" spans="2:9" x14ac:dyDescent="0.3">
      <c r="B186" s="41"/>
      <c r="C186" s="1"/>
      <c r="D186" s="1"/>
      <c r="E186" s="18"/>
      <c r="F186" s="1"/>
      <c r="G186" s="18"/>
      <c r="H186" s="1"/>
      <c r="I186" s="1"/>
    </row>
    <row r="187" spans="2:9" x14ac:dyDescent="0.3">
      <c r="B187" s="41"/>
      <c r="C187" s="1"/>
      <c r="D187" s="1"/>
      <c r="E187" s="18"/>
      <c r="F187" s="1"/>
      <c r="G187" s="18"/>
      <c r="H187" s="1"/>
      <c r="I187" s="1"/>
    </row>
    <row r="188" spans="2:9" x14ac:dyDescent="0.3">
      <c r="B188" s="41"/>
      <c r="C188" s="1"/>
      <c r="D188" s="1"/>
      <c r="E188" s="18"/>
      <c r="F188" s="1"/>
      <c r="G188" s="18"/>
      <c r="H188" s="1"/>
      <c r="I188" s="1"/>
    </row>
    <row r="189" spans="2:9" x14ac:dyDescent="0.3">
      <c r="B189" s="41"/>
      <c r="C189" s="1"/>
      <c r="D189" s="1"/>
      <c r="E189" s="18"/>
      <c r="G189" s="18"/>
      <c r="H189" s="1"/>
      <c r="I189" s="1"/>
    </row>
    <row r="190" spans="2:9" x14ac:dyDescent="0.3">
      <c r="B190" s="41"/>
      <c r="C190" s="1"/>
      <c r="D190" s="1"/>
      <c r="E190" s="18"/>
      <c r="G190" s="18"/>
      <c r="H190" s="1"/>
      <c r="I190" s="1"/>
    </row>
    <row r="191" spans="2:9" x14ac:dyDescent="0.3">
      <c r="B191" s="41"/>
      <c r="C191" s="1"/>
      <c r="D191" s="1"/>
      <c r="E191" s="18"/>
      <c r="G191" s="18"/>
      <c r="H191" s="1"/>
      <c r="I191" s="1"/>
    </row>
    <row r="192" spans="2:9" x14ac:dyDescent="0.3">
      <c r="B192" s="41"/>
      <c r="C192" s="1"/>
      <c r="D192" s="1"/>
      <c r="E192" s="18"/>
      <c r="G192" s="18"/>
      <c r="H192" s="1"/>
      <c r="I192" s="1"/>
    </row>
    <row r="193" spans="2:9" x14ac:dyDescent="0.3">
      <c r="B193" s="41"/>
      <c r="C193" s="1"/>
      <c r="D193" s="1"/>
      <c r="E193" s="18"/>
      <c r="G193" s="18"/>
      <c r="H193" s="1"/>
      <c r="I193" s="1"/>
    </row>
    <row r="194" spans="2:9" x14ac:dyDescent="0.3">
      <c r="G194" s="18"/>
      <c r="H194" s="1"/>
      <c r="I194" s="1"/>
    </row>
    <row r="195" spans="2:9" x14ac:dyDescent="0.3">
      <c r="G195" s="18"/>
      <c r="H195" s="1"/>
      <c r="I195" s="1"/>
    </row>
    <row r="196" spans="2:9" x14ac:dyDescent="0.3">
      <c r="G196" s="18"/>
      <c r="H196" s="1"/>
      <c r="I196" s="1"/>
    </row>
    <row r="197" spans="2:9" x14ac:dyDescent="0.3">
      <c r="G197" s="18"/>
      <c r="H197" s="1"/>
      <c r="I197" s="1"/>
    </row>
    <row r="198" spans="2:9" x14ac:dyDescent="0.3">
      <c r="G198" s="18"/>
      <c r="H198" s="1"/>
      <c r="I198" s="1"/>
    </row>
    <row r="199" spans="2:9" x14ac:dyDescent="0.3">
      <c r="G199" s="18"/>
      <c r="H199" s="1"/>
      <c r="I199" s="1"/>
    </row>
    <row r="200" spans="2:9" x14ac:dyDescent="0.3">
      <c r="G200" s="18"/>
      <c r="H200" s="1"/>
      <c r="I200" s="1"/>
    </row>
    <row r="201" spans="2:9" x14ac:dyDescent="0.3">
      <c r="G201" s="18"/>
      <c r="H201" s="1"/>
      <c r="I201" s="1"/>
    </row>
    <row r="202" spans="2:9" x14ac:dyDescent="0.3">
      <c r="G202" s="18"/>
      <c r="H202" s="1"/>
      <c r="I202" s="1"/>
    </row>
    <row r="203" spans="2:9" x14ac:dyDescent="0.3">
      <c r="G203" s="18"/>
      <c r="H203" s="1"/>
      <c r="I203" s="1"/>
    </row>
    <row r="204" spans="2:9" x14ac:dyDescent="0.3">
      <c r="G204" s="18"/>
      <c r="H204" s="1"/>
      <c r="I204" s="1"/>
    </row>
    <row r="205" spans="2:9" x14ac:dyDescent="0.3">
      <c r="G205" s="18"/>
      <c r="H205" s="1"/>
      <c r="I205" s="1"/>
    </row>
    <row r="206" spans="2:9" x14ac:dyDescent="0.3">
      <c r="G206" s="18"/>
      <c r="H206" s="1"/>
      <c r="I206" s="1"/>
    </row>
    <row r="207" spans="2:9" x14ac:dyDescent="0.3">
      <c r="G207" s="18"/>
      <c r="H207" s="1"/>
      <c r="I207" s="1"/>
    </row>
    <row r="208" spans="2:9" x14ac:dyDescent="0.3">
      <c r="G208" s="18"/>
      <c r="H208" s="1"/>
      <c r="I208" s="1"/>
    </row>
    <row r="209" spans="7:9" x14ac:dyDescent="0.3">
      <c r="G209" s="18"/>
      <c r="H209" s="1"/>
      <c r="I209" s="1"/>
    </row>
    <row r="210" spans="7:9" x14ac:dyDescent="0.3">
      <c r="G210" s="18"/>
      <c r="H210" s="1"/>
      <c r="I210" s="1"/>
    </row>
    <row r="211" spans="7:9" x14ac:dyDescent="0.3">
      <c r="G211" s="18"/>
      <c r="H211" s="1"/>
      <c r="I211" s="1"/>
    </row>
    <row r="212" spans="7:9" x14ac:dyDescent="0.3">
      <c r="G212" s="18"/>
      <c r="H212" s="1"/>
      <c r="I212" s="1"/>
    </row>
    <row r="213" spans="7:9" x14ac:dyDescent="0.3">
      <c r="G213" s="18"/>
      <c r="H213" s="1"/>
      <c r="I213" s="1"/>
    </row>
    <row r="214" spans="7:9" x14ac:dyDescent="0.3">
      <c r="G214" s="18"/>
      <c r="H214" s="1"/>
      <c r="I214" s="1"/>
    </row>
    <row r="215" spans="7:9" x14ac:dyDescent="0.3">
      <c r="G215" s="18"/>
      <c r="H215" s="1"/>
      <c r="I215" s="1"/>
    </row>
    <row r="216" spans="7:9" x14ac:dyDescent="0.3">
      <c r="G216" s="18"/>
      <c r="H216" s="1"/>
      <c r="I216" s="1"/>
    </row>
    <row r="217" spans="7:9" x14ac:dyDescent="0.3">
      <c r="G217" s="18"/>
      <c r="H217" s="1"/>
      <c r="I217" s="1"/>
    </row>
    <row r="218" spans="7:9" x14ac:dyDescent="0.3">
      <c r="G218" s="18"/>
      <c r="H218" s="1"/>
      <c r="I218" s="1"/>
    </row>
    <row r="219" spans="7:9" x14ac:dyDescent="0.3">
      <c r="G219" s="18"/>
      <c r="H219" s="1"/>
      <c r="I219" s="1"/>
    </row>
    <row r="220" spans="7:9" x14ac:dyDescent="0.3">
      <c r="G220" s="18"/>
      <c r="H220" s="1"/>
      <c r="I220" s="1"/>
    </row>
    <row r="221" spans="7:9" x14ac:dyDescent="0.3">
      <c r="G221" s="18"/>
      <c r="H221" s="1"/>
      <c r="I221" s="1"/>
    </row>
    <row r="222" spans="7:9" x14ac:dyDescent="0.3">
      <c r="G222" s="18"/>
      <c r="H222" s="1"/>
      <c r="I222" s="1"/>
    </row>
    <row r="223" spans="7:9" x14ac:dyDescent="0.3">
      <c r="G223" s="18"/>
      <c r="H223" s="1"/>
      <c r="I223" s="1"/>
    </row>
    <row r="224" spans="7:9" x14ac:dyDescent="0.3">
      <c r="G224" s="18"/>
      <c r="H224" s="1"/>
      <c r="I224" s="1"/>
    </row>
    <row r="225" spans="7:9" x14ac:dyDescent="0.3">
      <c r="G225" s="18"/>
      <c r="H225" s="1"/>
      <c r="I225" s="1"/>
    </row>
    <row r="226" spans="7:9" x14ac:dyDescent="0.3">
      <c r="G226" s="18"/>
      <c r="H226" s="1"/>
      <c r="I226" s="1"/>
    </row>
    <row r="227" spans="7:9" x14ac:dyDescent="0.3">
      <c r="G227" s="18"/>
      <c r="H227" s="1"/>
      <c r="I227" s="1"/>
    </row>
    <row r="228" spans="7:9" x14ac:dyDescent="0.3">
      <c r="G228" s="18"/>
      <c r="H228" s="1"/>
      <c r="I228" s="1"/>
    </row>
    <row r="229" spans="7:9" x14ac:dyDescent="0.3">
      <c r="G229" s="18"/>
      <c r="H229" s="1"/>
      <c r="I229" s="1"/>
    </row>
    <row r="230" spans="7:9" x14ac:dyDescent="0.3">
      <c r="G230" s="18"/>
      <c r="H230" s="1"/>
      <c r="I230" s="1"/>
    </row>
    <row r="231" spans="7:9" x14ac:dyDescent="0.3">
      <c r="G231" s="18"/>
      <c r="H231" s="1"/>
      <c r="I231" s="1"/>
    </row>
    <row r="232" spans="7:9" x14ac:dyDescent="0.3">
      <c r="G232" s="18"/>
      <c r="H232" s="1"/>
      <c r="I232" s="1"/>
    </row>
    <row r="233" spans="7:9" x14ac:dyDescent="0.3">
      <c r="G233" s="18"/>
      <c r="H233" s="1"/>
      <c r="I233" s="1"/>
    </row>
    <row r="234" spans="7:9" x14ac:dyDescent="0.3">
      <c r="G234" s="18"/>
      <c r="H234" s="1"/>
      <c r="I234" s="1"/>
    </row>
    <row r="235" spans="7:9" x14ac:dyDescent="0.3">
      <c r="G235" s="18"/>
      <c r="H235" s="1"/>
      <c r="I235" s="1"/>
    </row>
    <row r="236" spans="7:9" x14ac:dyDescent="0.3">
      <c r="G236" s="18"/>
      <c r="H236" s="1"/>
      <c r="I236" s="1"/>
    </row>
    <row r="237" spans="7:9" x14ac:dyDescent="0.3">
      <c r="G237" s="18"/>
      <c r="H237" s="1"/>
      <c r="I237" s="1"/>
    </row>
    <row r="238" spans="7:9" x14ac:dyDescent="0.3">
      <c r="G238" s="18"/>
      <c r="H238" s="1"/>
      <c r="I238" s="1"/>
    </row>
    <row r="239" spans="7:9" x14ac:dyDescent="0.3">
      <c r="G239" s="18"/>
      <c r="H239" s="1"/>
      <c r="I239" s="1"/>
    </row>
    <row r="240" spans="7:9" x14ac:dyDescent="0.3">
      <c r="G240" s="18"/>
      <c r="H240" s="1"/>
      <c r="I240" s="1"/>
    </row>
    <row r="241" spans="7:9" x14ac:dyDescent="0.3">
      <c r="G241" s="18"/>
      <c r="H241" s="1"/>
      <c r="I241" s="1"/>
    </row>
    <row r="242" spans="7:9" x14ac:dyDescent="0.3">
      <c r="G242" s="18"/>
      <c r="H242" s="1"/>
      <c r="I242" s="1"/>
    </row>
    <row r="243" spans="7:9" x14ac:dyDescent="0.3">
      <c r="G243" s="18"/>
      <c r="H243" s="1"/>
      <c r="I243" s="1"/>
    </row>
    <row r="244" spans="7:9" x14ac:dyDescent="0.3">
      <c r="G244" s="18"/>
      <c r="H244" s="1"/>
      <c r="I244" s="1"/>
    </row>
    <row r="245" spans="7:9" x14ac:dyDescent="0.3">
      <c r="G245" s="18"/>
      <c r="H245" s="1"/>
      <c r="I245" s="1"/>
    </row>
    <row r="246" spans="7:9" x14ac:dyDescent="0.3">
      <c r="G246" s="18"/>
      <c r="H246" s="1"/>
      <c r="I246" s="1"/>
    </row>
    <row r="247" spans="7:9" x14ac:dyDescent="0.3">
      <c r="G247" s="18"/>
      <c r="H247" s="1"/>
      <c r="I247" s="1"/>
    </row>
    <row r="248" spans="7:9" x14ac:dyDescent="0.3">
      <c r="G248" s="18"/>
      <c r="H248" s="1"/>
      <c r="I248" s="1"/>
    </row>
    <row r="249" spans="7:9" x14ac:dyDescent="0.3">
      <c r="G249" s="18"/>
      <c r="H249" s="1"/>
      <c r="I249" s="1"/>
    </row>
    <row r="250" spans="7:9" x14ac:dyDescent="0.3">
      <c r="G250" s="18"/>
      <c r="H250" s="1"/>
      <c r="I250" s="1"/>
    </row>
    <row r="251" spans="7:9" x14ac:dyDescent="0.3">
      <c r="G251" s="18"/>
      <c r="H251" s="1"/>
      <c r="I251" s="1"/>
    </row>
    <row r="252" spans="7:9" x14ac:dyDescent="0.3">
      <c r="G252" s="18"/>
      <c r="H252" s="1"/>
      <c r="I252" s="1"/>
    </row>
    <row r="253" spans="7:9" x14ac:dyDescent="0.3">
      <c r="G253" s="18"/>
      <c r="H253" s="1"/>
      <c r="I253" s="1"/>
    </row>
    <row r="254" spans="7:9" x14ac:dyDescent="0.3">
      <c r="G254" s="18"/>
      <c r="H254" s="1"/>
      <c r="I254" s="1"/>
    </row>
    <row r="255" spans="7:9" x14ac:dyDescent="0.3">
      <c r="G255" s="18"/>
      <c r="H255" s="1"/>
      <c r="I255" s="1"/>
    </row>
    <row r="256" spans="7:9" x14ac:dyDescent="0.3">
      <c r="G256" s="18"/>
      <c r="H256" s="1"/>
      <c r="I256" s="1"/>
    </row>
    <row r="257" spans="7:9" x14ac:dyDescent="0.3">
      <c r="G257" s="18"/>
      <c r="H257" s="1"/>
      <c r="I257" s="1"/>
    </row>
    <row r="258" spans="7:9" x14ac:dyDescent="0.3">
      <c r="G258" s="18"/>
      <c r="H258" s="1"/>
      <c r="I258" s="1"/>
    </row>
    <row r="259" spans="7:9" x14ac:dyDescent="0.3">
      <c r="G259" s="18"/>
      <c r="H259" s="1"/>
      <c r="I259" s="1"/>
    </row>
    <row r="260" spans="7:9" x14ac:dyDescent="0.3">
      <c r="G260" s="18"/>
      <c r="H260" s="1"/>
      <c r="I260" s="1"/>
    </row>
    <row r="261" spans="7:9" x14ac:dyDescent="0.3">
      <c r="G261" s="18"/>
      <c r="H261" s="1"/>
      <c r="I261" s="1"/>
    </row>
    <row r="262" spans="7:9" x14ac:dyDescent="0.3">
      <c r="G262" s="18"/>
      <c r="H262" s="1"/>
      <c r="I262" s="1"/>
    </row>
    <row r="263" spans="7:9" x14ac:dyDescent="0.3">
      <c r="G263" s="18"/>
      <c r="H263" s="1"/>
      <c r="I263" s="1"/>
    </row>
    <row r="264" spans="7:9" x14ac:dyDescent="0.3">
      <c r="G264" s="18"/>
      <c r="H264" s="1"/>
      <c r="I264" s="1"/>
    </row>
    <row r="265" spans="7:9" x14ac:dyDescent="0.3">
      <c r="G265" s="18"/>
      <c r="H265" s="1"/>
      <c r="I265" s="1"/>
    </row>
    <row r="266" spans="7:9" x14ac:dyDescent="0.3">
      <c r="G266" s="18"/>
      <c r="H266" s="1"/>
      <c r="I266" s="1"/>
    </row>
    <row r="267" spans="7:9" x14ac:dyDescent="0.3">
      <c r="G267" s="18"/>
      <c r="H267" s="1"/>
      <c r="I267" s="1"/>
    </row>
    <row r="268" spans="7:9" x14ac:dyDescent="0.3">
      <c r="G268" s="18"/>
      <c r="H268" s="1"/>
      <c r="I268" s="1"/>
    </row>
    <row r="269" spans="7:9" x14ac:dyDescent="0.3">
      <c r="G269" s="18"/>
      <c r="H269" s="1"/>
      <c r="I269" s="1"/>
    </row>
    <row r="270" spans="7:9" x14ac:dyDescent="0.3">
      <c r="G270" s="18"/>
      <c r="H270" s="1"/>
      <c r="I270" s="1"/>
    </row>
    <row r="271" spans="7:9" x14ac:dyDescent="0.3">
      <c r="G271" s="18"/>
      <c r="H271" s="1"/>
      <c r="I271" s="1"/>
    </row>
    <row r="272" spans="7:9" x14ac:dyDescent="0.3">
      <c r="G272" s="18"/>
      <c r="H272" s="1"/>
      <c r="I272" s="1"/>
    </row>
    <row r="273" spans="7:9" x14ac:dyDescent="0.3">
      <c r="G273" s="18"/>
      <c r="H273" s="1"/>
      <c r="I273" s="1"/>
    </row>
    <row r="274" spans="7:9" x14ac:dyDescent="0.3">
      <c r="G274" s="18"/>
      <c r="H274" s="1"/>
      <c r="I274" s="1"/>
    </row>
    <row r="275" spans="7:9" x14ac:dyDescent="0.3">
      <c r="G275" s="18"/>
      <c r="H275" s="1"/>
      <c r="I275" s="1"/>
    </row>
    <row r="276" spans="7:9" x14ac:dyDescent="0.3">
      <c r="G276" s="18"/>
      <c r="H276" s="1"/>
      <c r="I276" s="1"/>
    </row>
    <row r="277" spans="7:9" x14ac:dyDescent="0.3">
      <c r="G277" s="18"/>
      <c r="H277" s="1"/>
      <c r="I277" s="1"/>
    </row>
    <row r="278" spans="7:9" x14ac:dyDescent="0.3">
      <c r="G278" s="18"/>
      <c r="H278" s="1"/>
      <c r="I278" s="1"/>
    </row>
    <row r="279" spans="7:9" x14ac:dyDescent="0.3">
      <c r="G279" s="18"/>
      <c r="H279" s="1"/>
      <c r="I279" s="1"/>
    </row>
    <row r="280" spans="7:9" x14ac:dyDescent="0.3">
      <c r="G280" s="18"/>
      <c r="H280" s="1"/>
      <c r="I280" s="1"/>
    </row>
    <row r="281" spans="7:9" x14ac:dyDescent="0.3">
      <c r="G281" s="18"/>
      <c r="H281" s="1"/>
      <c r="I281" s="1"/>
    </row>
    <row r="282" spans="7:9" x14ac:dyDescent="0.3">
      <c r="G282" s="18"/>
      <c r="H282" s="1"/>
      <c r="I282" s="1"/>
    </row>
    <row r="283" spans="7:9" x14ac:dyDescent="0.3">
      <c r="G283" s="18"/>
      <c r="H283" s="1"/>
      <c r="I283" s="1"/>
    </row>
    <row r="284" spans="7:9" x14ac:dyDescent="0.3">
      <c r="G284" s="18"/>
      <c r="H284" s="1"/>
      <c r="I284" s="1"/>
    </row>
    <row r="285" spans="7:9" x14ac:dyDescent="0.3">
      <c r="G285" s="18"/>
      <c r="H285" s="1"/>
      <c r="I285" s="1"/>
    </row>
    <row r="286" spans="7:9" x14ac:dyDescent="0.3">
      <c r="G286" s="18"/>
      <c r="H286" s="1"/>
      <c r="I286" s="1"/>
    </row>
    <row r="287" spans="7:9" x14ac:dyDescent="0.3">
      <c r="G287" s="18"/>
      <c r="H287" s="1"/>
      <c r="I287" s="1"/>
    </row>
    <row r="288" spans="7:9" x14ac:dyDescent="0.3">
      <c r="G288" s="18"/>
      <c r="H288" s="1"/>
      <c r="I288" s="1"/>
    </row>
    <row r="289" spans="7:9" x14ac:dyDescent="0.3">
      <c r="G289" s="18"/>
      <c r="H289" s="1"/>
      <c r="I289" s="1"/>
    </row>
    <row r="290" spans="7:9" x14ac:dyDescent="0.3">
      <c r="G290" s="18"/>
      <c r="H290" s="1"/>
      <c r="I290" s="1"/>
    </row>
    <row r="291" spans="7:9" x14ac:dyDescent="0.3">
      <c r="G291" s="18"/>
      <c r="H291" s="1"/>
      <c r="I291" s="1"/>
    </row>
    <row r="292" spans="7:9" x14ac:dyDescent="0.3">
      <c r="G292" s="18"/>
      <c r="H292" s="1"/>
      <c r="I292" s="1"/>
    </row>
    <row r="293" spans="7:9" x14ac:dyDescent="0.3">
      <c r="G293" s="18"/>
      <c r="H293" s="1"/>
      <c r="I293" s="1"/>
    </row>
    <row r="294" spans="7:9" x14ac:dyDescent="0.3">
      <c r="G294" s="18"/>
      <c r="H294" s="1"/>
      <c r="I294" s="1"/>
    </row>
    <row r="295" spans="7:9" x14ac:dyDescent="0.3">
      <c r="G295" s="18"/>
      <c r="H295" s="1"/>
      <c r="I295" s="1"/>
    </row>
    <row r="296" spans="7:9" x14ac:dyDescent="0.3">
      <c r="G296" s="18"/>
      <c r="H296" s="1"/>
      <c r="I296" s="1"/>
    </row>
    <row r="297" spans="7:9" x14ac:dyDescent="0.3">
      <c r="G297" s="18"/>
      <c r="H297" s="1"/>
      <c r="I297" s="1"/>
    </row>
    <row r="298" spans="7:9" x14ac:dyDescent="0.3">
      <c r="G298" s="18"/>
      <c r="H298" s="1"/>
      <c r="I298" s="1"/>
    </row>
    <row r="299" spans="7:9" x14ac:dyDescent="0.3">
      <c r="G299" s="18"/>
      <c r="H299" s="1"/>
      <c r="I299" s="1"/>
    </row>
    <row r="300" spans="7:9" x14ac:dyDescent="0.3">
      <c r="G300" s="18"/>
      <c r="H300" s="1"/>
      <c r="I300" s="1"/>
    </row>
    <row r="301" spans="7:9" x14ac:dyDescent="0.3">
      <c r="G301" s="18"/>
      <c r="H301" s="1"/>
      <c r="I301" s="1"/>
    </row>
    <row r="302" spans="7:9" x14ac:dyDescent="0.3">
      <c r="G302" s="18"/>
      <c r="H302" s="1"/>
      <c r="I302" s="1"/>
    </row>
    <row r="303" spans="7:9" x14ac:dyDescent="0.3">
      <c r="G303" s="18"/>
      <c r="H303" s="1"/>
      <c r="I303" s="1"/>
    </row>
    <row r="304" spans="7:9" x14ac:dyDescent="0.3">
      <c r="G304" s="18"/>
      <c r="H304" s="1"/>
      <c r="I304" s="1"/>
    </row>
    <row r="305" spans="7:9" x14ac:dyDescent="0.3">
      <c r="G305" s="18"/>
      <c r="H305" s="1"/>
      <c r="I305" s="1"/>
    </row>
    <row r="306" spans="7:9" x14ac:dyDescent="0.3">
      <c r="G306" s="18"/>
      <c r="H306" s="1"/>
      <c r="I306" s="1"/>
    </row>
    <row r="307" spans="7:9" x14ac:dyDescent="0.3">
      <c r="G307" s="18"/>
      <c r="H307" s="1"/>
      <c r="I307" s="1"/>
    </row>
    <row r="308" spans="7:9" x14ac:dyDescent="0.3">
      <c r="G308" s="18"/>
      <c r="H308" s="1"/>
      <c r="I308" s="1"/>
    </row>
    <row r="309" spans="7:9" x14ac:dyDescent="0.3">
      <c r="G309" s="18"/>
      <c r="H309" s="1"/>
      <c r="I309" s="1"/>
    </row>
    <row r="310" spans="7:9" x14ac:dyDescent="0.3">
      <c r="G310" s="18"/>
      <c r="H310" s="1"/>
      <c r="I310" s="1"/>
    </row>
  </sheetData>
  <mergeCells count="3">
    <mergeCell ref="A1:H3"/>
    <mergeCell ref="J1:Q3"/>
    <mergeCell ref="S1:Z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2022-04-27T19:04:07Z</dcterms:created>
  <dcterms:modified xsi:type="dcterms:W3CDTF">2022-04-28T03:22:48Z</dcterms:modified>
</cp:coreProperties>
</file>