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\Desktop\Tareas 6to. PC\Computacion\Bloque 3\Tarea 1\"/>
    </mc:Choice>
  </mc:AlternateContent>
  <bookViews>
    <workbookView xWindow="0" yWindow="0" windowWidth="20490" windowHeight="7470" activeTab="3"/>
  </bookViews>
  <sheets>
    <sheet name="Partidas de Ajuste" sheetId="1" r:id="rId1"/>
    <sheet name="Estado de Resultados" sheetId="5" r:id="rId2"/>
    <sheet name="Balance General" sheetId="3" r:id="rId3"/>
    <sheet name="Hoja de Trabajo" sheetId="6" r:id="rId4"/>
  </sheets>
  <definedNames>
    <definedName name="_xlnm.Print_Area" localSheetId="2">'Balance General'!$A$1:$F$49</definedName>
    <definedName name="_xlnm.Print_Area" localSheetId="1">'Estado de Resultados'!$A$1:$F$49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6" l="1"/>
  <c r="H31" i="6"/>
  <c r="H66" i="6" s="1"/>
  <c r="G27" i="6"/>
  <c r="G25" i="6"/>
  <c r="L66" i="6"/>
  <c r="K66" i="6"/>
  <c r="I66" i="6"/>
  <c r="G66" i="6"/>
  <c r="F66" i="6"/>
  <c r="E66" i="6"/>
  <c r="C66" i="6"/>
  <c r="D66" i="6"/>
  <c r="A14" i="6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L8" i="5"/>
  <c r="L6" i="5"/>
  <c r="L4" i="5"/>
  <c r="K4" i="5"/>
  <c r="F49" i="5"/>
  <c r="F44" i="5"/>
  <c r="F18" i="5"/>
  <c r="F7" i="5"/>
  <c r="F43" i="5"/>
  <c r="E47" i="5"/>
  <c r="F41" i="3"/>
  <c r="F35" i="3"/>
  <c r="F32" i="3"/>
  <c r="F25" i="3"/>
  <c r="F24" i="3"/>
  <c r="E24" i="3"/>
  <c r="E22" i="3"/>
  <c r="E20" i="3"/>
  <c r="E18" i="3"/>
  <c r="E16" i="3"/>
  <c r="F13" i="3"/>
  <c r="D12" i="5"/>
  <c r="E43" i="5"/>
  <c r="D46" i="1" l="1"/>
  <c r="E46" i="1"/>
  <c r="C43" i="1"/>
  <c r="E42" i="1"/>
  <c r="D42" i="1"/>
  <c r="C39" i="1"/>
  <c r="D38" i="1"/>
  <c r="E38" i="1"/>
  <c r="E34" i="1"/>
  <c r="C35" i="1"/>
  <c r="D34" i="1"/>
  <c r="C31" i="1"/>
  <c r="E30" i="1"/>
  <c r="D30" i="1"/>
  <c r="C27" i="1"/>
  <c r="D26" i="1"/>
  <c r="E26" i="1"/>
  <c r="C18" i="1"/>
  <c r="D17" i="1"/>
  <c r="E17" i="1"/>
</calcChain>
</file>

<file path=xl/sharedStrings.xml><?xml version="1.0" encoding="utf-8"?>
<sst xmlns="http://schemas.openxmlformats.org/spreadsheetml/2006/main" count="247" uniqueCount="170">
  <si>
    <t>Lireria "La Estrella"</t>
  </si>
  <si>
    <t>Partidas de Ajuste</t>
  </si>
  <si>
    <t>P#</t>
  </si>
  <si>
    <t>xx</t>
  </si>
  <si>
    <t>-------------------------------31------------------------------</t>
  </si>
  <si>
    <t>Dep. Equió de Computacion Ventas</t>
  </si>
  <si>
    <t>Dep. Equió de Computacion Admon</t>
  </si>
  <si>
    <t>Dep. Mobiliario y Equipo Ventas</t>
  </si>
  <si>
    <t>Dep. Mobiliario y Equipo Admon</t>
  </si>
  <si>
    <t>Dep. Inmubeles Ventas</t>
  </si>
  <si>
    <t>Dep. Inmubeles Admon</t>
  </si>
  <si>
    <t xml:space="preserve">   A: Dep. Ada. Equipo de Compu </t>
  </si>
  <si>
    <t xml:space="preserve">   V/33.33% S/Q13,000.00</t>
  </si>
  <si>
    <t xml:space="preserve">   A: Dep. Ada. Mobiliario y Equipo</t>
  </si>
  <si>
    <t xml:space="preserve">   V/20% S/8,400.00 Y 20% S/Q2,000.00/12*4</t>
  </si>
  <si>
    <t xml:space="preserve">   A: Dep. Ada. Inmuebles</t>
  </si>
  <si>
    <t xml:space="preserve">   V/Q93,000.00 * 70% y 5%</t>
  </si>
  <si>
    <t xml:space="preserve">V/Depreciacion de ley durante el ejercicio </t>
  </si>
  <si>
    <t>Amort. Gastos de Organización Admon</t>
  </si>
  <si>
    <t>Amort. Programas Informaticos Ventas</t>
  </si>
  <si>
    <t xml:space="preserve">   A: Amort. Ada. Gastos de Organización</t>
  </si>
  <si>
    <t xml:space="preserve">   V/20% S/Q8,320 </t>
  </si>
  <si>
    <t xml:space="preserve">   V/20% s/Q6,000.00</t>
  </si>
  <si>
    <t>V/Amotizaciones de ley del ejercicio</t>
  </si>
  <si>
    <t xml:space="preserve">   A: Amort. Ada. Programas Informaticos</t>
  </si>
  <si>
    <t>Intereses Gasto</t>
  </si>
  <si>
    <t xml:space="preserve">  A: Cuentas por pagar</t>
  </si>
  <si>
    <t>V/24% S/Q15,000.00 en 1 trimestre</t>
  </si>
  <si>
    <t>Impuestos y Contribuciones</t>
  </si>
  <si>
    <t>V/9 por millas S/Q93,600 de IUSI de 2 trimestres</t>
  </si>
  <si>
    <t>Cuentas Incobrables</t>
  </si>
  <si>
    <t xml:space="preserve">  A: Reserva para cuentas incobrables</t>
  </si>
  <si>
    <t>V/Reserva para cuentas incobrables</t>
  </si>
  <si>
    <t>IVA por pagar</t>
  </si>
  <si>
    <t xml:space="preserve">  A: IVA por cobrar</t>
  </si>
  <si>
    <t>V/Regularizacion de IVA</t>
  </si>
  <si>
    <t>Material de Empaque Consumido</t>
  </si>
  <si>
    <t xml:space="preserve">  A: Material de Empaque</t>
  </si>
  <si>
    <t>V/Consumo durante el Ejercicio</t>
  </si>
  <si>
    <t>Librería "La Estrella"</t>
  </si>
  <si>
    <t>Balance General al 31 de Diciembre de 2020</t>
  </si>
  <si>
    <t xml:space="preserve">  Activo</t>
  </si>
  <si>
    <t>Corriente</t>
  </si>
  <si>
    <t>Caja</t>
  </si>
  <si>
    <t>Bancos</t>
  </si>
  <si>
    <t>Clientes</t>
  </si>
  <si>
    <t>Documentos por cobrar</t>
  </si>
  <si>
    <t>Reserva para cuentas incobrables</t>
  </si>
  <si>
    <t>-</t>
  </si>
  <si>
    <t>Anticipos sobre compras</t>
  </si>
  <si>
    <t>Mercaderias</t>
  </si>
  <si>
    <t>Material de Empaque</t>
  </si>
  <si>
    <t>No Corriente</t>
  </si>
  <si>
    <t>Equipo de Computacion</t>
  </si>
  <si>
    <t>Dep. Ada. Equipo de Computacion</t>
  </si>
  <si>
    <t>Mobiliario y Equipo</t>
  </si>
  <si>
    <t>Dep. Ada. Mobiliario y Equipo</t>
  </si>
  <si>
    <t>Inmuebles</t>
  </si>
  <si>
    <t>Dep. Ada. Inmuebles</t>
  </si>
  <si>
    <t>Gastos de Costitucion</t>
  </si>
  <si>
    <t>Amort. Ada Gastos de Constitucion</t>
  </si>
  <si>
    <t>Programas informaticos</t>
  </si>
  <si>
    <t>Amort. Ada. Programas informaticos</t>
  </si>
  <si>
    <t>Suma del Activo</t>
  </si>
  <si>
    <t xml:space="preserve">  Pasivo</t>
  </si>
  <si>
    <t>Proveedores</t>
  </si>
  <si>
    <t>Documentos por pagar</t>
  </si>
  <si>
    <t>Cuentas por Pagar</t>
  </si>
  <si>
    <t>ISR por pagar</t>
  </si>
  <si>
    <t>Hipotecas L.P.</t>
  </si>
  <si>
    <t>Suma del Pasivo</t>
  </si>
  <si>
    <t>Patrimonio Neto</t>
  </si>
  <si>
    <t>Alvarado Cuenta Capital</t>
  </si>
  <si>
    <t>Rivera Cuenta Capital</t>
  </si>
  <si>
    <t>Rserva Legal</t>
  </si>
  <si>
    <t>Utilidades Retenidas</t>
  </si>
  <si>
    <t>Suma del Pasivo y Pat. Neto</t>
  </si>
  <si>
    <t>Estado de Resultados del ejercicio contable: del 01/01/2020 al 31/12/2020</t>
  </si>
  <si>
    <t xml:space="preserve">  Ingresos</t>
  </si>
  <si>
    <t>Ventas Brutas</t>
  </si>
  <si>
    <t>Rebajas y dev. S/Ventas</t>
  </si>
  <si>
    <t>Ventas Netas</t>
  </si>
  <si>
    <t>Costo de ventas</t>
  </si>
  <si>
    <t>Mercaderias inventario No.01</t>
  </si>
  <si>
    <t>Compras</t>
  </si>
  <si>
    <t>+</t>
  </si>
  <si>
    <t>Gasto sobre Compras</t>
  </si>
  <si>
    <t>Compras Brutas</t>
  </si>
  <si>
    <t>Rebajas y Dev. S/Compras</t>
  </si>
  <si>
    <t>Descuento sobre compras</t>
  </si>
  <si>
    <t>Compras Netas</t>
  </si>
  <si>
    <t>Mercaderias Disponibles</t>
  </si>
  <si>
    <t>Mercaderias Inventario No.02</t>
  </si>
  <si>
    <t>Ganancia bruta en ventas</t>
  </si>
  <si>
    <t>Gastos de Operación</t>
  </si>
  <si>
    <t>Gastos de Distribucion</t>
  </si>
  <si>
    <t>Sueldo de Ventas</t>
  </si>
  <si>
    <t>Publicidad Pagada</t>
  </si>
  <si>
    <t>Cuota Igss Ventas</t>
  </si>
  <si>
    <t>Gastos generales Ventas</t>
  </si>
  <si>
    <t>Bonif incentivo ventas</t>
  </si>
  <si>
    <t>Dep. mobiliario y Equipo ventas</t>
  </si>
  <si>
    <t>Dep. Equipo de Compu Ventas</t>
  </si>
  <si>
    <t>Dep. Inmuebles Ventas</t>
  </si>
  <si>
    <t>Amort. Programas infor ventas</t>
  </si>
  <si>
    <t>Material de empaque consumido</t>
  </si>
  <si>
    <t>Gastos de Administracion</t>
  </si>
  <si>
    <t>Sueldos Admon</t>
  </si>
  <si>
    <t>Cuota Igss Admon</t>
  </si>
  <si>
    <t>Papeleria y Utiles Consumido</t>
  </si>
  <si>
    <t>Gastos Generales Admon</t>
  </si>
  <si>
    <t>Bonif. Incentivo admon</t>
  </si>
  <si>
    <t>Dep. Equipo de Compu Admon</t>
  </si>
  <si>
    <t>Amort. Gastos de Constitucion</t>
  </si>
  <si>
    <t>Cuentas incobrables</t>
  </si>
  <si>
    <t>Dep. mobiliario y Equipo Admon</t>
  </si>
  <si>
    <t>Dep. Inmuebles Admon</t>
  </si>
  <si>
    <t>Amort. Programas infor Admon</t>
  </si>
  <si>
    <t>Otros Ingresos Y Gastos</t>
  </si>
  <si>
    <t>Ingresos</t>
  </si>
  <si>
    <t>Comisiones Producto</t>
  </si>
  <si>
    <t>Intereses Producto</t>
  </si>
  <si>
    <t>Gastos</t>
  </si>
  <si>
    <t>Van A Folio No. 02</t>
  </si>
  <si>
    <t>Ganancia antes del ISR</t>
  </si>
  <si>
    <t>Impuesto sobre la Rentas</t>
  </si>
  <si>
    <t>Ganancia despues del ISR</t>
  </si>
  <si>
    <t>Viene de Folio No. 01</t>
  </si>
  <si>
    <t>No.</t>
  </si>
  <si>
    <t>Cuentas</t>
  </si>
  <si>
    <t>Saldos Ajustados</t>
  </si>
  <si>
    <t>Resultados</t>
  </si>
  <si>
    <t>Balance General</t>
  </si>
  <si>
    <t>Ajustes</t>
  </si>
  <si>
    <t>Balance de Saldos</t>
  </si>
  <si>
    <t>Hoja de Trabajo del periodo Contables: Del 01/01/2020 al 31/12/2020</t>
  </si>
  <si>
    <t>Debe</t>
  </si>
  <si>
    <t>Haber</t>
  </si>
  <si>
    <t>Perdida</t>
  </si>
  <si>
    <t>Ganancia</t>
  </si>
  <si>
    <t>Activo</t>
  </si>
  <si>
    <t>Pasivo</t>
  </si>
  <si>
    <t>Banco Continental</t>
  </si>
  <si>
    <t>Gastos de Constitucion</t>
  </si>
  <si>
    <t>Gastos sobre Compras</t>
  </si>
  <si>
    <t>IVA por cobrar</t>
  </si>
  <si>
    <t>Sueldo de Admon</t>
  </si>
  <si>
    <t>Ventas</t>
  </si>
  <si>
    <t>Rebajas y Dev S/Compras</t>
  </si>
  <si>
    <t>Rebajas y dev. S/Compras</t>
  </si>
  <si>
    <t>Papeleria y utiles consumidos</t>
  </si>
  <si>
    <t>Gastos generales Admon</t>
  </si>
  <si>
    <t>Bonif incentivo Admon</t>
  </si>
  <si>
    <t>Bonif incentivo Ventas</t>
  </si>
  <si>
    <t>Alvarado, Cuenta Capital</t>
  </si>
  <si>
    <t>Rivera, Cuenta Capital</t>
  </si>
  <si>
    <t>Dep. Equipo de compu ventas</t>
  </si>
  <si>
    <t>Dep. Equipo de compu Admon</t>
  </si>
  <si>
    <t>Dep. Mobiliario y Equipo admon</t>
  </si>
  <si>
    <t>Dep. Inmuebels Ventas</t>
  </si>
  <si>
    <t>Amort. Gastos de Const. Admon</t>
  </si>
  <si>
    <t>Amort. Programas Infor. Ventas</t>
  </si>
  <si>
    <t>Amort. Programas Infor. Admon</t>
  </si>
  <si>
    <t>Amort. Ada. Gastos de Const.</t>
  </si>
  <si>
    <t>Cuentas por pagar</t>
  </si>
  <si>
    <t>Material de Empaque consumido</t>
  </si>
  <si>
    <t>Perdidas y Ganancias</t>
  </si>
  <si>
    <t>Reserva legal</t>
  </si>
  <si>
    <t>Sumas Iguales</t>
  </si>
  <si>
    <t>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</si>
</sst>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/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/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/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medium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medium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thin">
        <color rgb="FF0070C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medium">
        <color rgb="FFFF0000"/>
      </left>
      <right style="thin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medium">
        <color rgb="FFFF0000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rgb="FF0070C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medium">
        <color rgb="FF0070C0"/>
      </top>
      <bottom style="double">
        <color rgb="FFFF000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11" xfId="0" applyFon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164" fontId="2" fillId="0" borderId="12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/>
    <xf numFmtId="164" fontId="2" fillId="0" borderId="22" xfId="0" applyNumberFormat="1" applyFont="1" applyBorder="1"/>
    <xf numFmtId="49" fontId="2" fillId="0" borderId="9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 applyAlignment="1">
      <alignment horizontal="center" vertical="center"/>
    </xf>
    <xf numFmtId="49" fontId="2" fillId="0" borderId="26" xfId="0" applyNumberFormat="1" applyFont="1" applyBorder="1"/>
    <xf numFmtId="164" fontId="2" fillId="0" borderId="27" xfId="0" applyNumberFormat="1" applyFont="1" applyBorder="1"/>
    <xf numFmtId="0" fontId="2" fillId="0" borderId="28" xfId="0" applyFont="1" applyBorder="1"/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/>
    <xf numFmtId="164" fontId="2" fillId="0" borderId="31" xfId="0" applyNumberFormat="1" applyFont="1" applyBorder="1"/>
    <xf numFmtId="49" fontId="2" fillId="0" borderId="30" xfId="0" applyNumberFormat="1" applyFont="1" applyBorder="1"/>
    <xf numFmtId="0" fontId="3" fillId="0" borderId="30" xfId="0" applyFont="1" applyBorder="1"/>
    <xf numFmtId="49" fontId="3" fillId="0" borderId="26" xfId="0" applyNumberFormat="1" applyFont="1" applyBorder="1"/>
    <xf numFmtId="164" fontId="2" fillId="0" borderId="33" xfId="0" applyNumberFormat="1" applyFont="1" applyBorder="1"/>
    <xf numFmtId="164" fontId="2" fillId="0" borderId="32" xfId="0" applyNumberFormat="1" applyFont="1" applyBorder="1"/>
    <xf numFmtId="49" fontId="3" fillId="0" borderId="30" xfId="0" applyNumberFormat="1" applyFont="1" applyBorder="1"/>
    <xf numFmtId="164" fontId="2" fillId="0" borderId="34" xfId="0" applyNumberFormat="1" applyFont="1" applyBorder="1"/>
    <xf numFmtId="164" fontId="2" fillId="0" borderId="10" xfId="0" applyNumberFormat="1" applyFont="1" applyFill="1" applyBorder="1"/>
    <xf numFmtId="0" fontId="0" fillId="0" borderId="31" xfId="0" applyBorder="1"/>
    <xf numFmtId="164" fontId="2" fillId="0" borderId="31" xfId="0" applyNumberFormat="1" applyFont="1" applyFill="1" applyBorder="1"/>
    <xf numFmtId="0" fontId="0" fillId="0" borderId="35" xfId="0" applyBorder="1"/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/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/>
    <xf numFmtId="0" fontId="2" fillId="0" borderId="3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23" xfId="0" applyFont="1" applyBorder="1" applyAlignment="1">
      <alignment horizontal="center" vertical="center"/>
    </xf>
    <xf numFmtId="164" fontId="2" fillId="0" borderId="42" xfId="0" applyNumberFormat="1" applyFont="1" applyBorder="1"/>
    <xf numFmtId="164" fontId="2" fillId="0" borderId="36" xfId="0" applyNumberFormat="1" applyFont="1" applyBorder="1"/>
    <xf numFmtId="49" fontId="2" fillId="0" borderId="3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D7" sqref="D7"/>
    </sheetView>
  </sheetViews>
  <sheetFormatPr baseColWidth="10" defaultRowHeight="15" x14ac:dyDescent="0.25"/>
  <cols>
    <col min="1" max="2" width="3.5703125" customWidth="1"/>
    <col min="3" max="3" width="47.140625" customWidth="1"/>
    <col min="4" max="4" width="16.42578125" customWidth="1"/>
    <col min="5" max="5" width="15.140625" customWidth="1"/>
  </cols>
  <sheetData>
    <row r="1" spans="1:5" ht="15.75" thickTop="1" x14ac:dyDescent="0.25">
      <c r="A1" s="15" t="s">
        <v>0</v>
      </c>
      <c r="B1" s="16"/>
      <c r="C1" s="16"/>
      <c r="D1" s="16"/>
      <c r="E1" s="17"/>
    </row>
    <row r="2" spans="1:5" ht="10.5" customHeight="1" x14ac:dyDescent="0.25">
      <c r="A2" s="18"/>
      <c r="B2" s="19"/>
      <c r="C2" s="19"/>
      <c r="D2" s="19"/>
      <c r="E2" s="20"/>
    </row>
    <row r="3" spans="1:5" ht="21" customHeight="1" thickBot="1" x14ac:dyDescent="0.3">
      <c r="A3" s="21" t="s">
        <v>1</v>
      </c>
      <c r="B3" s="22"/>
      <c r="C3" s="22"/>
      <c r="D3" s="22"/>
      <c r="E3" s="23"/>
    </row>
    <row r="4" spans="1:5" ht="15.75" thickTop="1" x14ac:dyDescent="0.25">
      <c r="A4" s="1" t="s">
        <v>2</v>
      </c>
      <c r="B4" s="9" t="s">
        <v>3</v>
      </c>
      <c r="C4" s="12" t="s">
        <v>4</v>
      </c>
      <c r="D4" s="6"/>
      <c r="E4" s="6"/>
    </row>
    <row r="5" spans="1:5" x14ac:dyDescent="0.25">
      <c r="A5" s="2"/>
      <c r="B5" s="10"/>
      <c r="C5" s="3" t="s">
        <v>5</v>
      </c>
      <c r="D5" s="7">
        <v>1299.8699999999999</v>
      </c>
      <c r="E5" s="7"/>
    </row>
    <row r="6" spans="1:5" x14ac:dyDescent="0.25">
      <c r="A6" s="2"/>
      <c r="B6" s="10"/>
      <c r="C6" s="3" t="s">
        <v>6</v>
      </c>
      <c r="D6" s="7">
        <v>3033.03</v>
      </c>
      <c r="E6" s="7"/>
    </row>
    <row r="7" spans="1:5" x14ac:dyDescent="0.25">
      <c r="A7" s="2"/>
      <c r="B7" s="10"/>
      <c r="C7" s="3" t="s">
        <v>7</v>
      </c>
      <c r="D7" s="7">
        <v>1269.33</v>
      </c>
      <c r="E7" s="7"/>
    </row>
    <row r="8" spans="1:5" x14ac:dyDescent="0.25">
      <c r="A8" s="2"/>
      <c r="B8" s="10"/>
      <c r="C8" s="3" t="s">
        <v>8</v>
      </c>
      <c r="D8" s="7">
        <v>544</v>
      </c>
      <c r="E8" s="7"/>
    </row>
    <row r="9" spans="1:5" x14ac:dyDescent="0.25">
      <c r="A9" s="2"/>
      <c r="B9" s="10"/>
      <c r="C9" s="3" t="s">
        <v>9</v>
      </c>
      <c r="D9" s="7">
        <v>2457</v>
      </c>
      <c r="E9" s="7"/>
    </row>
    <row r="10" spans="1:5" x14ac:dyDescent="0.25">
      <c r="A10" s="2"/>
      <c r="B10" s="10"/>
      <c r="C10" s="3" t="s">
        <v>10</v>
      </c>
      <c r="D10" s="7">
        <v>819</v>
      </c>
      <c r="E10" s="7"/>
    </row>
    <row r="11" spans="1:5" x14ac:dyDescent="0.25">
      <c r="A11" s="2"/>
      <c r="B11" s="10"/>
      <c r="C11" s="3" t="s">
        <v>11</v>
      </c>
      <c r="D11" s="7"/>
      <c r="E11" s="7">
        <v>4332.8999999999996</v>
      </c>
    </row>
    <row r="12" spans="1:5" x14ac:dyDescent="0.25">
      <c r="A12" s="2"/>
      <c r="B12" s="10"/>
      <c r="C12" s="3" t="s">
        <v>12</v>
      </c>
      <c r="D12" s="7"/>
      <c r="E12" s="7"/>
    </row>
    <row r="13" spans="1:5" x14ac:dyDescent="0.25">
      <c r="A13" s="2"/>
      <c r="B13" s="10"/>
      <c r="C13" s="3" t="s">
        <v>13</v>
      </c>
      <c r="D13" s="7"/>
      <c r="E13" s="7">
        <v>1813.33</v>
      </c>
    </row>
    <row r="14" spans="1:5" x14ac:dyDescent="0.25">
      <c r="A14" s="2"/>
      <c r="B14" s="10"/>
      <c r="C14" s="3" t="s">
        <v>14</v>
      </c>
      <c r="D14" s="7"/>
      <c r="E14" s="7"/>
    </row>
    <row r="15" spans="1:5" x14ac:dyDescent="0.25">
      <c r="A15" s="2"/>
      <c r="B15" s="10"/>
      <c r="C15" s="3" t="s">
        <v>15</v>
      </c>
      <c r="D15" s="7"/>
      <c r="E15" s="7">
        <v>3276</v>
      </c>
    </row>
    <row r="16" spans="1:5" ht="15.75" thickBot="1" x14ac:dyDescent="0.3">
      <c r="A16" s="2"/>
      <c r="B16" s="10"/>
      <c r="C16" s="3" t="s">
        <v>16</v>
      </c>
      <c r="D16" s="7"/>
      <c r="E16" s="7"/>
    </row>
    <row r="17" spans="1:5" ht="15.75" thickBot="1" x14ac:dyDescent="0.3">
      <c r="A17" s="2"/>
      <c r="B17" s="10"/>
      <c r="C17" s="3" t="s">
        <v>17</v>
      </c>
      <c r="D17" s="13">
        <f>SUM(D5:D16)</f>
        <v>9422.23</v>
      </c>
      <c r="E17" s="13">
        <f>SUM(E11:E16)</f>
        <v>9422.23</v>
      </c>
    </row>
    <row r="18" spans="1:5" ht="15.75" thickTop="1" x14ac:dyDescent="0.25">
      <c r="A18" s="2" t="s">
        <v>2</v>
      </c>
      <c r="B18" s="10" t="s">
        <v>3</v>
      </c>
      <c r="C18" s="14" t="str">
        <f>+C4</f>
        <v>-------------------------------31------------------------------</v>
      </c>
      <c r="D18" s="7"/>
      <c r="E18" s="7"/>
    </row>
    <row r="19" spans="1:5" x14ac:dyDescent="0.25">
      <c r="A19" s="2"/>
      <c r="B19" s="10"/>
      <c r="C19" s="3" t="s">
        <v>18</v>
      </c>
      <c r="D19" s="7">
        <v>1664</v>
      </c>
      <c r="E19" s="7"/>
    </row>
    <row r="20" spans="1:5" x14ac:dyDescent="0.25">
      <c r="A20" s="2"/>
      <c r="B20" s="10"/>
      <c r="C20" s="3" t="s">
        <v>19</v>
      </c>
      <c r="D20" s="7">
        <v>360</v>
      </c>
      <c r="E20" s="7"/>
    </row>
    <row r="21" spans="1:5" x14ac:dyDescent="0.25">
      <c r="A21" s="2"/>
      <c r="B21" s="10"/>
      <c r="C21" s="3" t="s">
        <v>19</v>
      </c>
      <c r="D21" s="7">
        <v>840</v>
      </c>
      <c r="E21" s="7"/>
    </row>
    <row r="22" spans="1:5" x14ac:dyDescent="0.25">
      <c r="A22" s="2"/>
      <c r="B22" s="10"/>
      <c r="C22" s="3" t="s">
        <v>20</v>
      </c>
      <c r="D22" s="7"/>
      <c r="E22" s="7">
        <v>1664</v>
      </c>
    </row>
    <row r="23" spans="1:5" x14ac:dyDescent="0.25">
      <c r="A23" s="2"/>
      <c r="B23" s="10"/>
      <c r="C23" s="3" t="s">
        <v>21</v>
      </c>
      <c r="D23" s="7"/>
      <c r="E23" s="7"/>
    </row>
    <row r="24" spans="1:5" x14ac:dyDescent="0.25">
      <c r="A24" s="2"/>
      <c r="B24" s="10"/>
      <c r="C24" s="3" t="s">
        <v>24</v>
      </c>
      <c r="D24" s="7"/>
      <c r="E24" s="7">
        <v>1200</v>
      </c>
    </row>
    <row r="25" spans="1:5" ht="15.75" thickBot="1" x14ac:dyDescent="0.3">
      <c r="A25" s="2"/>
      <c r="B25" s="10"/>
      <c r="C25" s="3" t="s">
        <v>22</v>
      </c>
      <c r="D25" s="7"/>
      <c r="E25" s="7"/>
    </row>
    <row r="26" spans="1:5" ht="15.75" thickBot="1" x14ac:dyDescent="0.3">
      <c r="A26" s="2"/>
      <c r="B26" s="10"/>
      <c r="C26" s="3" t="s">
        <v>23</v>
      </c>
      <c r="D26" s="13">
        <f>SUM(D19:D25)</f>
        <v>2864</v>
      </c>
      <c r="E26" s="13">
        <f>SUM(E22:E25)</f>
        <v>2864</v>
      </c>
    </row>
    <row r="27" spans="1:5" ht="15.75" thickTop="1" x14ac:dyDescent="0.25">
      <c r="A27" s="2" t="s">
        <v>2</v>
      </c>
      <c r="B27" s="10" t="s">
        <v>3</v>
      </c>
      <c r="C27" s="14" t="str">
        <f>+C18</f>
        <v>-------------------------------31------------------------------</v>
      </c>
      <c r="D27" s="7"/>
      <c r="E27" s="7"/>
    </row>
    <row r="28" spans="1:5" x14ac:dyDescent="0.25">
      <c r="A28" s="2"/>
      <c r="B28" s="10"/>
      <c r="C28" s="3" t="s">
        <v>25</v>
      </c>
      <c r="D28" s="7">
        <v>936</v>
      </c>
      <c r="E28" s="7"/>
    </row>
    <row r="29" spans="1:5" ht="15.75" thickBot="1" x14ac:dyDescent="0.3">
      <c r="A29" s="2"/>
      <c r="B29" s="10"/>
      <c r="C29" s="3" t="s">
        <v>26</v>
      </c>
      <c r="D29" s="7"/>
      <c r="E29" s="7">
        <v>936</v>
      </c>
    </row>
    <row r="30" spans="1:5" ht="15.75" thickBot="1" x14ac:dyDescent="0.3">
      <c r="A30" s="2"/>
      <c r="B30" s="10"/>
      <c r="C30" s="3" t="s">
        <v>27</v>
      </c>
      <c r="D30" s="13">
        <f>SUM(D28:D29)</f>
        <v>936</v>
      </c>
      <c r="E30" s="13">
        <f>SUM(E29)</f>
        <v>936</v>
      </c>
    </row>
    <row r="31" spans="1:5" ht="15.75" thickTop="1" x14ac:dyDescent="0.25">
      <c r="A31" s="2" t="s">
        <v>2</v>
      </c>
      <c r="B31" s="10" t="s">
        <v>3</v>
      </c>
      <c r="C31" s="14" t="str">
        <f>+C27</f>
        <v>-------------------------------31------------------------------</v>
      </c>
      <c r="D31" s="7"/>
      <c r="E31" s="7"/>
    </row>
    <row r="32" spans="1:5" x14ac:dyDescent="0.25">
      <c r="A32" s="2"/>
      <c r="B32" s="10"/>
      <c r="C32" s="3" t="s">
        <v>28</v>
      </c>
      <c r="D32" s="7">
        <v>421.2</v>
      </c>
      <c r="E32" s="7"/>
    </row>
    <row r="33" spans="1:5" ht="15.75" thickBot="1" x14ac:dyDescent="0.3">
      <c r="A33" s="2"/>
      <c r="B33" s="10"/>
      <c r="C33" s="3" t="s">
        <v>26</v>
      </c>
      <c r="D33" s="7"/>
      <c r="E33" s="7">
        <v>421.2</v>
      </c>
    </row>
    <row r="34" spans="1:5" ht="15.75" thickBot="1" x14ac:dyDescent="0.3">
      <c r="A34" s="2"/>
      <c r="B34" s="10"/>
      <c r="C34" s="3" t="s">
        <v>29</v>
      </c>
      <c r="D34" s="13">
        <f>SUM(D32:D33)</f>
        <v>421.2</v>
      </c>
      <c r="E34" s="13">
        <f>SUM(E33)</f>
        <v>421.2</v>
      </c>
    </row>
    <row r="35" spans="1:5" ht="15.75" thickTop="1" x14ac:dyDescent="0.25">
      <c r="A35" s="2" t="s">
        <v>2</v>
      </c>
      <c r="B35" s="10" t="s">
        <v>3</v>
      </c>
      <c r="C35" s="14" t="str">
        <f>+C31</f>
        <v>-------------------------------31------------------------------</v>
      </c>
      <c r="D35" s="7"/>
      <c r="E35" s="7"/>
    </row>
    <row r="36" spans="1:5" x14ac:dyDescent="0.25">
      <c r="A36" s="2"/>
      <c r="B36" s="10"/>
      <c r="C36" s="3" t="s">
        <v>30</v>
      </c>
      <c r="D36" s="7">
        <v>461.76</v>
      </c>
      <c r="E36" s="7"/>
    </row>
    <row r="37" spans="1:5" ht="15.75" thickBot="1" x14ac:dyDescent="0.3">
      <c r="A37" s="2"/>
      <c r="B37" s="10"/>
      <c r="C37" s="3" t="s">
        <v>31</v>
      </c>
      <c r="D37" s="7"/>
      <c r="E37" s="7">
        <v>461.76</v>
      </c>
    </row>
    <row r="38" spans="1:5" ht="15.75" thickBot="1" x14ac:dyDescent="0.3">
      <c r="A38" s="2"/>
      <c r="B38" s="10"/>
      <c r="C38" s="3" t="s">
        <v>32</v>
      </c>
      <c r="D38" s="13">
        <f>SUM(D36:D37)</f>
        <v>461.76</v>
      </c>
      <c r="E38" s="13">
        <f>SUM(E37)</f>
        <v>461.76</v>
      </c>
    </row>
    <row r="39" spans="1:5" ht="15.75" thickTop="1" x14ac:dyDescent="0.25">
      <c r="A39" s="2" t="s">
        <v>2</v>
      </c>
      <c r="B39" s="10" t="s">
        <v>3</v>
      </c>
      <c r="C39" s="14" t="str">
        <f>+C35</f>
        <v>-------------------------------31------------------------------</v>
      </c>
      <c r="D39" s="7"/>
      <c r="E39" s="7"/>
    </row>
    <row r="40" spans="1:5" x14ac:dyDescent="0.25">
      <c r="A40" s="2"/>
      <c r="B40" s="10"/>
      <c r="C40" s="3" t="s">
        <v>33</v>
      </c>
      <c r="D40" s="7">
        <v>2080</v>
      </c>
      <c r="E40" s="7"/>
    </row>
    <row r="41" spans="1:5" ht="15.75" thickBot="1" x14ac:dyDescent="0.3">
      <c r="A41" s="2"/>
      <c r="B41" s="10"/>
      <c r="C41" s="3" t="s">
        <v>34</v>
      </c>
      <c r="D41" s="7"/>
      <c r="E41" s="7">
        <v>2080</v>
      </c>
    </row>
    <row r="42" spans="1:5" ht="15.75" thickBot="1" x14ac:dyDescent="0.3">
      <c r="A42" s="2"/>
      <c r="B42" s="10"/>
      <c r="C42" s="3" t="s">
        <v>35</v>
      </c>
      <c r="D42" s="13">
        <f>SUM(D40:D41)</f>
        <v>2080</v>
      </c>
      <c r="E42" s="13">
        <f>SUM(E40:E41)</f>
        <v>2080</v>
      </c>
    </row>
    <row r="43" spans="1:5" ht="15.75" thickTop="1" x14ac:dyDescent="0.25">
      <c r="A43" s="2" t="s">
        <v>2</v>
      </c>
      <c r="B43" s="10" t="s">
        <v>3</v>
      </c>
      <c r="C43" s="14" t="str">
        <f>+C39</f>
        <v>-------------------------------31------------------------------</v>
      </c>
      <c r="D43" s="7"/>
      <c r="E43" s="7"/>
    </row>
    <row r="44" spans="1:5" x14ac:dyDescent="0.25">
      <c r="A44" s="2"/>
      <c r="B44" s="10"/>
      <c r="C44" s="3" t="s">
        <v>36</v>
      </c>
      <c r="D44" s="7">
        <v>4300</v>
      </c>
      <c r="E44" s="7"/>
    </row>
    <row r="45" spans="1:5" ht="15.75" thickBot="1" x14ac:dyDescent="0.3">
      <c r="A45" s="2"/>
      <c r="B45" s="10"/>
      <c r="C45" s="3" t="s">
        <v>37</v>
      </c>
      <c r="D45" s="7"/>
      <c r="E45" s="7">
        <v>4300</v>
      </c>
    </row>
    <row r="46" spans="1:5" ht="15.75" thickBot="1" x14ac:dyDescent="0.3">
      <c r="A46" s="2"/>
      <c r="B46" s="10"/>
      <c r="C46" s="3" t="s">
        <v>38</v>
      </c>
      <c r="D46" s="13">
        <f>SUM(D44:D45)</f>
        <v>4300</v>
      </c>
      <c r="E46" s="13">
        <f>SUM(E44:E45)</f>
        <v>4300</v>
      </c>
    </row>
    <row r="47" spans="1:5" ht="15.75" thickTop="1" x14ac:dyDescent="0.25">
      <c r="A47" s="2"/>
      <c r="B47" s="10"/>
      <c r="C47" s="3"/>
      <c r="D47" s="7"/>
      <c r="E47" s="7"/>
    </row>
    <row r="48" spans="1:5" x14ac:dyDescent="0.25">
      <c r="A48" s="2"/>
      <c r="B48" s="10"/>
      <c r="C48" s="3"/>
      <c r="D48" s="7"/>
      <c r="E48" s="7"/>
    </row>
    <row r="49" spans="1:5" ht="15.75" thickBot="1" x14ac:dyDescent="0.3">
      <c r="A49" s="4"/>
      <c r="B49" s="11"/>
      <c r="C49" s="5"/>
      <c r="D49" s="8"/>
      <c r="E49" s="8"/>
    </row>
    <row r="50" spans="1:5" ht="15.75" thickTop="1" x14ac:dyDescent="0.25"/>
  </sheetData>
  <mergeCells count="2">
    <mergeCell ref="A1:E2"/>
    <mergeCell ref="A3:E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C3" workbookViewId="0">
      <selection activeCell="J16" sqref="J16"/>
    </sheetView>
  </sheetViews>
  <sheetFormatPr baseColWidth="10" defaultRowHeight="15" x14ac:dyDescent="0.25"/>
  <cols>
    <col min="1" max="1" width="2.28515625" customWidth="1"/>
    <col min="2" max="2" width="3.5703125" customWidth="1"/>
    <col min="3" max="3" width="35.28515625" customWidth="1"/>
    <col min="4" max="4" width="13.85546875" customWidth="1"/>
    <col min="5" max="5" width="14" customWidth="1"/>
    <col min="6" max="6" width="15" customWidth="1"/>
    <col min="7" max="7" width="2.28515625" customWidth="1"/>
    <col min="8" max="8" width="3.5703125" customWidth="1"/>
    <col min="9" max="9" width="35.28515625" customWidth="1"/>
    <col min="10" max="10" width="13.85546875" customWidth="1"/>
    <col min="11" max="11" width="14" customWidth="1"/>
    <col min="12" max="12" width="15" customWidth="1"/>
  </cols>
  <sheetData>
    <row r="1" spans="1:12" ht="15.75" customHeight="1" thickTop="1" x14ac:dyDescent="0.25">
      <c r="A1" s="15" t="s">
        <v>39</v>
      </c>
      <c r="B1" s="16"/>
      <c r="C1" s="16"/>
      <c r="D1" s="16"/>
      <c r="E1" s="16"/>
      <c r="F1" s="17"/>
      <c r="G1" s="15"/>
      <c r="H1" s="16"/>
      <c r="I1" s="16"/>
      <c r="J1" s="16"/>
      <c r="K1" s="16"/>
      <c r="L1" s="17"/>
    </row>
    <row r="2" spans="1:12" ht="10.5" customHeight="1" x14ac:dyDescent="0.25">
      <c r="A2" s="18"/>
      <c r="B2" s="19"/>
      <c r="C2" s="19"/>
      <c r="D2" s="19"/>
      <c r="E2" s="19"/>
      <c r="F2" s="20"/>
      <c r="G2" s="18"/>
      <c r="H2" s="19"/>
      <c r="I2" s="19"/>
      <c r="J2" s="19"/>
      <c r="K2" s="19"/>
      <c r="L2" s="20"/>
    </row>
    <row r="3" spans="1:12" ht="21" customHeight="1" thickBot="1" x14ac:dyDescent="0.3">
      <c r="A3" s="21" t="s">
        <v>77</v>
      </c>
      <c r="B3" s="22"/>
      <c r="C3" s="22"/>
      <c r="D3" s="22"/>
      <c r="E3" s="22"/>
      <c r="F3" s="23"/>
      <c r="G3" s="21"/>
      <c r="H3" s="22"/>
      <c r="I3" s="22"/>
      <c r="J3" s="22"/>
      <c r="K3" s="22"/>
      <c r="L3" s="23"/>
    </row>
    <row r="4" spans="1:12" ht="15.75" thickTop="1" x14ac:dyDescent="0.25">
      <c r="A4" s="24"/>
      <c r="B4" s="25"/>
      <c r="C4" s="34" t="s">
        <v>78</v>
      </c>
      <c r="D4" s="27"/>
      <c r="E4" s="27"/>
      <c r="F4" s="27"/>
      <c r="G4" s="24"/>
      <c r="H4" s="25"/>
      <c r="I4" s="26" t="s">
        <v>127</v>
      </c>
      <c r="J4" s="27"/>
      <c r="K4" s="27">
        <f>+E49</f>
        <v>6420</v>
      </c>
      <c r="L4" s="27">
        <f>+F49</f>
        <v>87878.81</v>
      </c>
    </row>
    <row r="5" spans="1:12" ht="15.75" thickBot="1" x14ac:dyDescent="0.3">
      <c r="A5" s="28"/>
      <c r="B5" s="29"/>
      <c r="C5" s="30" t="s">
        <v>79</v>
      </c>
      <c r="D5" s="31"/>
      <c r="E5" s="31"/>
      <c r="F5" s="31">
        <v>228500</v>
      </c>
      <c r="G5" s="28"/>
      <c r="H5" s="29"/>
      <c r="I5" t="s">
        <v>25</v>
      </c>
      <c r="J5" s="31"/>
      <c r="K5" s="36">
        <v>2496</v>
      </c>
      <c r="L5" s="36">
        <v>3744</v>
      </c>
    </row>
    <row r="6" spans="1:12" ht="15.75" thickBot="1" x14ac:dyDescent="0.3">
      <c r="A6" s="28"/>
      <c r="B6" s="29" t="s">
        <v>48</v>
      </c>
      <c r="C6" s="30" t="s">
        <v>80</v>
      </c>
      <c r="D6" s="31"/>
      <c r="E6" s="31"/>
      <c r="F6" s="36">
        <v>1664</v>
      </c>
      <c r="G6" s="28"/>
      <c r="H6" s="29"/>
      <c r="I6" s="30" t="s">
        <v>124</v>
      </c>
      <c r="J6" s="31"/>
      <c r="K6" s="35"/>
      <c r="L6" s="35">
        <f>L5+L4</f>
        <v>91622.81</v>
      </c>
    </row>
    <row r="7" spans="1:12" ht="15.75" thickBot="1" x14ac:dyDescent="0.3">
      <c r="A7" s="28"/>
      <c r="B7" s="29"/>
      <c r="C7" s="30" t="s">
        <v>81</v>
      </c>
      <c r="D7" s="31"/>
      <c r="E7" s="31"/>
      <c r="F7" s="35">
        <f>F5-F6</f>
        <v>226836</v>
      </c>
      <c r="G7" s="28"/>
      <c r="H7" s="29"/>
      <c r="I7" s="30" t="s">
        <v>125</v>
      </c>
      <c r="J7" s="31"/>
      <c r="K7" s="31"/>
      <c r="L7" s="36">
        <v>22125</v>
      </c>
    </row>
    <row r="8" spans="1:12" ht="15.75" thickBot="1" x14ac:dyDescent="0.3">
      <c r="A8" s="28"/>
      <c r="B8" s="29" t="s">
        <v>48</v>
      </c>
      <c r="C8" s="33" t="s">
        <v>82</v>
      </c>
      <c r="D8" s="31"/>
      <c r="E8" s="31"/>
      <c r="F8" s="31"/>
      <c r="G8" s="28"/>
      <c r="H8" s="29"/>
      <c r="I8" s="30" t="s">
        <v>126</v>
      </c>
      <c r="J8" s="31"/>
      <c r="K8" s="31"/>
      <c r="L8" s="38">
        <f>L6-L7</f>
        <v>69497.81</v>
      </c>
    </row>
    <row r="9" spans="1:12" ht="15.75" thickTop="1" x14ac:dyDescent="0.25">
      <c r="A9" s="28"/>
      <c r="B9" s="29"/>
      <c r="C9" s="30" t="s">
        <v>83</v>
      </c>
      <c r="D9" s="31"/>
      <c r="E9" s="31">
        <v>33300</v>
      </c>
      <c r="F9" s="31"/>
      <c r="G9" s="28"/>
      <c r="H9" s="29"/>
      <c r="I9" s="30"/>
      <c r="J9" s="31"/>
      <c r="K9" s="31"/>
      <c r="L9" s="35"/>
    </row>
    <row r="10" spans="1:12" x14ac:dyDescent="0.25">
      <c r="A10" s="28"/>
      <c r="B10" s="29"/>
      <c r="C10" s="30" t="s">
        <v>84</v>
      </c>
      <c r="D10" s="31">
        <v>54000</v>
      </c>
      <c r="E10" s="31"/>
      <c r="F10" s="31"/>
      <c r="G10" s="28"/>
      <c r="H10" s="29"/>
      <c r="I10" s="30"/>
      <c r="J10" s="31"/>
      <c r="K10" s="31"/>
      <c r="L10" s="31"/>
    </row>
    <row r="11" spans="1:12" ht="15.75" thickBot="1" x14ac:dyDescent="0.3">
      <c r="A11" s="28"/>
      <c r="B11" s="29" t="s">
        <v>85</v>
      </c>
      <c r="C11" s="30" t="s">
        <v>86</v>
      </c>
      <c r="D11" s="36">
        <v>4160</v>
      </c>
      <c r="E11" s="31"/>
      <c r="F11" s="31"/>
      <c r="G11" s="28"/>
      <c r="H11" s="29"/>
      <c r="I11" s="30"/>
      <c r="J11" s="31"/>
      <c r="K11" s="31"/>
      <c r="L11" s="31"/>
    </row>
    <row r="12" spans="1:12" x14ac:dyDescent="0.25">
      <c r="A12" s="28"/>
      <c r="B12" s="29"/>
      <c r="C12" s="30" t="s">
        <v>87</v>
      </c>
      <c r="D12" s="35">
        <f>SUM(D10:D11)</f>
        <v>58160</v>
      </c>
      <c r="E12" s="31"/>
      <c r="F12" s="31"/>
      <c r="G12" s="28"/>
      <c r="H12" s="29"/>
      <c r="I12" s="30"/>
      <c r="J12" s="31"/>
      <c r="K12" s="31"/>
      <c r="L12" s="31"/>
    </row>
    <row r="13" spans="1:12" x14ac:dyDescent="0.25">
      <c r="A13" s="28"/>
      <c r="B13" s="29" t="s">
        <v>48</v>
      </c>
      <c r="C13" s="30" t="s">
        <v>88</v>
      </c>
      <c r="D13" s="39">
        <v>3120</v>
      </c>
      <c r="E13" s="31"/>
      <c r="F13" s="31"/>
      <c r="G13" s="28"/>
      <c r="H13" s="29"/>
      <c r="I13" s="30"/>
      <c r="J13" s="41"/>
      <c r="K13" s="31"/>
      <c r="L13" s="31"/>
    </row>
    <row r="14" spans="1:12" ht="15.75" thickBot="1" x14ac:dyDescent="0.3">
      <c r="A14" s="28"/>
      <c r="B14" s="29" t="s">
        <v>48</v>
      </c>
      <c r="C14" s="30" t="s">
        <v>89</v>
      </c>
      <c r="D14" s="36">
        <v>2600</v>
      </c>
      <c r="F14" s="31"/>
      <c r="G14" s="28"/>
      <c r="H14" s="29"/>
      <c r="I14" s="30"/>
      <c r="J14" s="31"/>
      <c r="K14" s="42"/>
      <c r="L14" s="31"/>
    </row>
    <row r="15" spans="1:12" x14ac:dyDescent="0.25">
      <c r="A15" s="28"/>
      <c r="B15" s="29"/>
      <c r="C15" s="30" t="s">
        <v>90</v>
      </c>
      <c r="D15" s="35"/>
      <c r="E15" s="31">
        <v>52440</v>
      </c>
      <c r="F15" s="31"/>
      <c r="G15" s="28"/>
      <c r="H15" s="29"/>
      <c r="I15" s="30"/>
      <c r="J15" s="31"/>
      <c r="K15" s="31"/>
      <c r="L15" s="31"/>
    </row>
    <row r="16" spans="1:12" x14ac:dyDescent="0.25">
      <c r="A16" s="28"/>
      <c r="B16" s="29"/>
      <c r="C16" s="30" t="s">
        <v>91</v>
      </c>
      <c r="D16" s="31"/>
      <c r="E16" s="31">
        <v>85740</v>
      </c>
      <c r="F16" s="40"/>
      <c r="G16" s="28"/>
      <c r="H16" s="29"/>
      <c r="I16" s="30"/>
      <c r="J16" s="31"/>
      <c r="K16" s="31"/>
      <c r="L16" s="40"/>
    </row>
    <row r="17" spans="1:12" ht="15.75" thickBot="1" x14ac:dyDescent="0.3">
      <c r="A17" s="28"/>
      <c r="B17" s="29"/>
      <c r="C17" s="30" t="s">
        <v>92</v>
      </c>
      <c r="D17" s="31"/>
      <c r="E17" s="36">
        <v>37000</v>
      </c>
      <c r="F17" s="36">
        <v>48740</v>
      </c>
      <c r="G17" s="28"/>
      <c r="H17" s="29"/>
      <c r="I17" s="30"/>
      <c r="J17" s="31"/>
      <c r="K17" s="31"/>
      <c r="L17" s="31"/>
    </row>
    <row r="18" spans="1:12" x14ac:dyDescent="0.25">
      <c r="A18" s="28"/>
      <c r="B18" s="29"/>
      <c r="C18" s="32" t="s">
        <v>93</v>
      </c>
      <c r="D18" s="31"/>
      <c r="E18" s="31"/>
      <c r="F18" s="35">
        <f>F7-F17</f>
        <v>178096</v>
      </c>
      <c r="G18" s="28"/>
      <c r="H18" s="29"/>
      <c r="I18" s="32"/>
      <c r="J18" s="31"/>
      <c r="K18" s="31"/>
      <c r="L18" s="31"/>
    </row>
    <row r="19" spans="1:12" x14ac:dyDescent="0.25">
      <c r="A19" s="28"/>
      <c r="B19" s="29" t="s">
        <v>48</v>
      </c>
      <c r="C19" s="33" t="s">
        <v>94</v>
      </c>
      <c r="D19" s="31"/>
      <c r="E19" s="31"/>
      <c r="F19" s="31"/>
      <c r="G19" s="28"/>
      <c r="H19" s="29"/>
      <c r="I19" s="30"/>
      <c r="J19" s="31"/>
      <c r="K19" s="31"/>
      <c r="L19" s="31"/>
    </row>
    <row r="20" spans="1:12" x14ac:dyDescent="0.25">
      <c r="A20" s="28"/>
      <c r="B20" s="29"/>
      <c r="C20" s="33" t="s">
        <v>95</v>
      </c>
      <c r="D20" s="31"/>
      <c r="E20" s="31"/>
      <c r="F20" s="31"/>
      <c r="G20" s="28"/>
      <c r="H20" s="29"/>
      <c r="I20" s="30"/>
      <c r="J20" s="31"/>
      <c r="K20" s="31"/>
      <c r="L20" s="31"/>
    </row>
    <row r="21" spans="1:12" x14ac:dyDescent="0.25">
      <c r="A21" s="28"/>
      <c r="B21" s="29"/>
      <c r="C21" s="30" t="s">
        <v>96</v>
      </c>
      <c r="D21" s="31">
        <v>31200</v>
      </c>
      <c r="E21" s="31"/>
      <c r="F21" s="31"/>
      <c r="G21" s="28"/>
      <c r="H21" s="29"/>
      <c r="I21" s="30"/>
      <c r="J21" s="31"/>
      <c r="K21" s="31"/>
      <c r="L21" s="31"/>
    </row>
    <row r="22" spans="1:12" x14ac:dyDescent="0.25">
      <c r="A22" s="28"/>
      <c r="B22" s="29"/>
      <c r="C22" s="30" t="s">
        <v>97</v>
      </c>
      <c r="D22" s="31">
        <v>2600</v>
      </c>
      <c r="E22" s="31"/>
      <c r="F22" s="31"/>
      <c r="G22" s="28"/>
      <c r="H22" s="29"/>
      <c r="I22" s="30"/>
      <c r="J22" s="31"/>
      <c r="K22" s="31"/>
      <c r="L22" s="31"/>
    </row>
    <row r="23" spans="1:12" x14ac:dyDescent="0.25">
      <c r="A23" s="28"/>
      <c r="B23" s="29"/>
      <c r="C23" s="30" t="s">
        <v>98</v>
      </c>
      <c r="D23" s="31">
        <v>3120</v>
      </c>
      <c r="E23" s="31"/>
      <c r="F23" s="31"/>
      <c r="G23" s="28"/>
      <c r="H23" s="29"/>
      <c r="I23" s="30"/>
      <c r="J23" s="31"/>
      <c r="K23" s="31"/>
      <c r="L23" s="31"/>
    </row>
    <row r="24" spans="1:12" x14ac:dyDescent="0.25">
      <c r="A24" s="28"/>
      <c r="B24" s="29"/>
      <c r="C24" s="30" t="s">
        <v>99</v>
      </c>
      <c r="D24" s="31">
        <v>1352</v>
      </c>
      <c r="E24" s="31"/>
      <c r="F24" s="31"/>
      <c r="G24" s="28"/>
      <c r="H24" s="29"/>
      <c r="I24" s="30"/>
      <c r="J24" s="31"/>
      <c r="K24" s="31"/>
      <c r="L24" s="31"/>
    </row>
    <row r="25" spans="1:12" x14ac:dyDescent="0.25">
      <c r="A25" s="28"/>
      <c r="B25" s="29"/>
      <c r="C25" s="30" t="s">
        <v>100</v>
      </c>
      <c r="D25" s="31">
        <v>2392</v>
      </c>
      <c r="E25" s="31"/>
      <c r="F25" s="31"/>
      <c r="G25" s="28"/>
      <c r="H25" s="29"/>
      <c r="I25" s="30"/>
      <c r="J25" s="31"/>
      <c r="K25" s="31"/>
      <c r="L25" s="31"/>
    </row>
    <row r="26" spans="1:12" x14ac:dyDescent="0.25">
      <c r="A26" s="28"/>
      <c r="B26" s="29"/>
      <c r="C26" s="30" t="s">
        <v>102</v>
      </c>
      <c r="D26" s="31">
        <v>1299.8699999999999</v>
      </c>
      <c r="E26" s="31"/>
      <c r="F26" s="31"/>
      <c r="G26" s="28"/>
      <c r="H26" s="29"/>
      <c r="I26" s="30"/>
      <c r="J26" s="31"/>
      <c r="K26" s="31"/>
      <c r="L26" s="31"/>
    </row>
    <row r="27" spans="1:12" x14ac:dyDescent="0.25">
      <c r="A27" s="28"/>
      <c r="B27" s="29"/>
      <c r="C27" s="32" t="s">
        <v>101</v>
      </c>
      <c r="D27" s="31">
        <v>1269.33</v>
      </c>
      <c r="E27" s="31"/>
      <c r="F27" s="31"/>
      <c r="G27" s="28"/>
      <c r="H27" s="29"/>
      <c r="I27" s="32"/>
      <c r="J27" s="31"/>
      <c r="K27" s="31"/>
      <c r="L27" s="31"/>
    </row>
    <row r="28" spans="1:12" x14ac:dyDescent="0.25">
      <c r="A28" s="28"/>
      <c r="B28" s="29"/>
      <c r="C28" s="30" t="s">
        <v>103</v>
      </c>
      <c r="D28" s="31">
        <v>2457</v>
      </c>
      <c r="E28" s="31"/>
      <c r="F28" s="31"/>
      <c r="G28" s="28"/>
      <c r="H28" s="29"/>
      <c r="I28" s="30"/>
      <c r="J28" s="31"/>
      <c r="K28" s="31"/>
      <c r="L28" s="31"/>
    </row>
    <row r="29" spans="1:12" x14ac:dyDescent="0.25">
      <c r="A29" s="28"/>
      <c r="B29" s="29"/>
      <c r="C29" s="30" t="s">
        <v>104</v>
      </c>
      <c r="D29" s="31">
        <v>360</v>
      </c>
      <c r="E29" s="31"/>
      <c r="F29" s="31"/>
      <c r="G29" s="28"/>
      <c r="H29" s="29"/>
      <c r="I29" s="30"/>
      <c r="J29" s="31"/>
      <c r="K29" s="31"/>
      <c r="L29" s="31"/>
    </row>
    <row r="30" spans="1:12" ht="15.75" thickBot="1" x14ac:dyDescent="0.3">
      <c r="A30" s="28"/>
      <c r="B30" s="29"/>
      <c r="C30" s="30" t="s">
        <v>105</v>
      </c>
      <c r="D30" s="36">
        <v>4300</v>
      </c>
      <c r="E30" s="31">
        <v>50350.2</v>
      </c>
      <c r="F30" s="31"/>
      <c r="G30" s="28"/>
      <c r="H30" s="29"/>
      <c r="I30" s="30"/>
      <c r="J30" s="31"/>
      <c r="K30" s="31"/>
      <c r="L30" s="31"/>
    </row>
    <row r="31" spans="1:12" x14ac:dyDescent="0.25">
      <c r="A31" s="28"/>
      <c r="B31" s="29"/>
      <c r="C31" s="33" t="s">
        <v>106</v>
      </c>
      <c r="D31" s="35"/>
      <c r="E31" s="31"/>
      <c r="F31" s="31"/>
      <c r="G31" s="28"/>
      <c r="H31" s="29"/>
      <c r="I31" s="30"/>
      <c r="J31" s="31"/>
      <c r="K31" s="31"/>
      <c r="L31" s="31"/>
    </row>
    <row r="32" spans="1:12" x14ac:dyDescent="0.25">
      <c r="A32" s="28"/>
      <c r="B32" s="29"/>
      <c r="C32" s="30" t="s">
        <v>107</v>
      </c>
      <c r="D32" s="31">
        <v>24960</v>
      </c>
      <c r="E32" s="31"/>
      <c r="F32" s="31"/>
      <c r="G32" s="28"/>
      <c r="H32" s="29"/>
      <c r="I32" s="30"/>
      <c r="J32" s="31"/>
      <c r="K32" s="31"/>
      <c r="L32" s="31"/>
    </row>
    <row r="33" spans="1:12" x14ac:dyDescent="0.25">
      <c r="A33" s="28"/>
      <c r="B33" s="29"/>
      <c r="C33" s="30" t="s">
        <v>108</v>
      </c>
      <c r="D33" s="31">
        <v>936</v>
      </c>
      <c r="E33" s="31"/>
      <c r="F33" s="31"/>
      <c r="G33" s="28"/>
      <c r="H33" s="29"/>
      <c r="I33" s="30"/>
      <c r="J33" s="31"/>
      <c r="K33" s="31"/>
      <c r="L33" s="31"/>
    </row>
    <row r="34" spans="1:12" x14ac:dyDescent="0.25">
      <c r="A34" s="28"/>
      <c r="B34" s="29"/>
      <c r="C34" s="30" t="s">
        <v>109</v>
      </c>
      <c r="D34" s="31">
        <v>2912</v>
      </c>
      <c r="E34" s="31"/>
      <c r="F34" s="31"/>
      <c r="G34" s="28"/>
      <c r="H34" s="29"/>
      <c r="I34" s="30"/>
      <c r="J34" s="31"/>
      <c r="K34" s="31"/>
      <c r="L34" s="31"/>
    </row>
    <row r="35" spans="1:12" x14ac:dyDescent="0.25">
      <c r="A35" s="28"/>
      <c r="B35" s="29"/>
      <c r="C35" s="32" t="s">
        <v>110</v>
      </c>
      <c r="D35" s="31">
        <v>1196</v>
      </c>
      <c r="E35" s="31"/>
      <c r="F35" s="31"/>
      <c r="G35" s="28"/>
      <c r="H35" s="29"/>
      <c r="I35" s="32"/>
      <c r="J35" s="31"/>
      <c r="K35" s="31"/>
      <c r="L35" s="31"/>
    </row>
    <row r="36" spans="1:12" x14ac:dyDescent="0.25">
      <c r="A36" s="28"/>
      <c r="B36" s="29"/>
      <c r="C36" s="30" t="s">
        <v>111</v>
      </c>
      <c r="D36" s="31">
        <v>2080</v>
      </c>
      <c r="E36" s="31"/>
      <c r="F36" s="31"/>
      <c r="G36" s="28"/>
      <c r="H36" s="29"/>
      <c r="I36" s="30"/>
      <c r="J36" s="31"/>
      <c r="K36" s="31"/>
      <c r="L36" s="31"/>
    </row>
    <row r="37" spans="1:12" x14ac:dyDescent="0.25">
      <c r="A37" s="28"/>
      <c r="B37" s="29"/>
      <c r="C37" s="30" t="s">
        <v>112</v>
      </c>
      <c r="D37" s="31">
        <v>3033.03</v>
      </c>
      <c r="E37" s="31"/>
      <c r="F37" s="31"/>
      <c r="G37" s="28"/>
      <c r="H37" s="29"/>
      <c r="I37" s="30"/>
      <c r="J37" s="31"/>
      <c r="K37" s="31"/>
      <c r="L37" s="31"/>
    </row>
    <row r="38" spans="1:12" x14ac:dyDescent="0.25">
      <c r="A38" s="28"/>
      <c r="B38" s="29"/>
      <c r="C38" s="30" t="s">
        <v>115</v>
      </c>
      <c r="D38" s="31">
        <v>544</v>
      </c>
      <c r="E38" s="31"/>
      <c r="F38" s="31"/>
      <c r="G38" s="28"/>
      <c r="H38" s="29"/>
      <c r="I38" s="30"/>
      <c r="J38" s="31"/>
      <c r="K38" s="31"/>
      <c r="L38" s="31"/>
    </row>
    <row r="39" spans="1:12" x14ac:dyDescent="0.25">
      <c r="A39" s="28"/>
      <c r="B39" s="29"/>
      <c r="C39" s="32" t="s">
        <v>116</v>
      </c>
      <c r="D39" s="31">
        <v>819</v>
      </c>
      <c r="E39" s="31"/>
      <c r="F39" s="31"/>
      <c r="G39" s="28"/>
      <c r="H39" s="29"/>
      <c r="I39" s="32"/>
      <c r="J39" s="31"/>
      <c r="K39" s="31"/>
      <c r="L39" s="31"/>
    </row>
    <row r="40" spans="1:12" x14ac:dyDescent="0.25">
      <c r="A40" s="28"/>
      <c r="B40" s="29"/>
      <c r="C40" s="30" t="s">
        <v>113</v>
      </c>
      <c r="D40" s="31">
        <v>1664</v>
      </c>
      <c r="E40" s="31"/>
      <c r="F40" s="31"/>
      <c r="G40" s="28"/>
      <c r="H40" s="29"/>
      <c r="I40" s="30"/>
      <c r="J40" s="31"/>
      <c r="K40" s="31"/>
      <c r="L40" s="31"/>
    </row>
    <row r="41" spans="1:12" x14ac:dyDescent="0.25">
      <c r="A41" s="28"/>
      <c r="B41" s="29"/>
      <c r="C41" s="30" t="s">
        <v>117</v>
      </c>
      <c r="D41" s="31">
        <v>840</v>
      </c>
      <c r="E41" s="31"/>
      <c r="F41" s="31"/>
      <c r="G41" s="28"/>
      <c r="H41" s="29"/>
      <c r="I41" s="30"/>
      <c r="J41" s="31"/>
      <c r="K41" s="31"/>
      <c r="L41" s="31"/>
    </row>
    <row r="42" spans="1:12" x14ac:dyDescent="0.25">
      <c r="A42" s="28"/>
      <c r="B42" s="29"/>
      <c r="C42" s="30" t="s">
        <v>28</v>
      </c>
      <c r="D42" s="31">
        <v>421.2</v>
      </c>
      <c r="E42" s="31"/>
      <c r="F42" s="31"/>
      <c r="G42" s="28"/>
      <c r="H42" s="29"/>
      <c r="I42" s="30"/>
      <c r="J42" s="31"/>
      <c r="K42" s="31"/>
      <c r="L42" s="31"/>
    </row>
    <row r="43" spans="1:12" ht="15.75" thickBot="1" x14ac:dyDescent="0.3">
      <c r="A43" s="28"/>
      <c r="B43" s="29"/>
      <c r="C43" s="32" t="s">
        <v>114</v>
      </c>
      <c r="D43" s="36">
        <v>461.76</v>
      </c>
      <c r="E43" s="36">
        <f>SUM(D32:D43)</f>
        <v>39866.99</v>
      </c>
      <c r="F43" s="36">
        <f>SUM(E28:E43)</f>
        <v>90217.19</v>
      </c>
      <c r="G43" s="28"/>
      <c r="H43" s="29"/>
      <c r="I43" s="32"/>
      <c r="J43" s="31"/>
      <c r="K43" s="31"/>
      <c r="L43" s="31"/>
    </row>
    <row r="44" spans="1:12" x14ac:dyDescent="0.25">
      <c r="A44" s="28"/>
      <c r="B44" s="29"/>
      <c r="C44" s="33" t="s">
        <v>118</v>
      </c>
      <c r="D44" s="35"/>
      <c r="E44" s="35"/>
      <c r="F44" s="35">
        <f>F18-F43</f>
        <v>87878.81</v>
      </c>
      <c r="G44" s="28"/>
      <c r="H44" s="29"/>
      <c r="I44" s="30"/>
      <c r="J44" s="31"/>
      <c r="K44" s="31"/>
      <c r="L44" s="31"/>
    </row>
    <row r="45" spans="1:12" x14ac:dyDescent="0.25">
      <c r="A45" s="28"/>
      <c r="B45" s="29" t="s">
        <v>85</v>
      </c>
      <c r="C45" s="33" t="s">
        <v>119</v>
      </c>
      <c r="D45" s="31"/>
      <c r="E45" s="31"/>
      <c r="F45" s="31"/>
      <c r="G45" s="28"/>
      <c r="H45" s="29"/>
      <c r="I45" s="30"/>
      <c r="J45" s="31"/>
      <c r="K45" s="31"/>
      <c r="L45" s="31"/>
    </row>
    <row r="46" spans="1:12" x14ac:dyDescent="0.25">
      <c r="A46" s="28"/>
      <c r="B46" s="29"/>
      <c r="C46" s="30" t="s">
        <v>120</v>
      </c>
      <c r="D46" s="31">
        <v>3120</v>
      </c>
      <c r="E46" s="31"/>
      <c r="F46" s="31"/>
      <c r="G46" s="28"/>
      <c r="H46" s="29"/>
      <c r="I46" s="30"/>
      <c r="J46" s="31"/>
      <c r="K46" s="31"/>
      <c r="L46" s="31"/>
    </row>
    <row r="47" spans="1:12" ht="15.75" thickBot="1" x14ac:dyDescent="0.3">
      <c r="A47" s="28"/>
      <c r="B47" s="29"/>
      <c r="C47" s="30" t="s">
        <v>121</v>
      </c>
      <c r="D47" s="36">
        <v>3120</v>
      </c>
      <c r="E47" s="31">
        <f>SUM(D46:D47)</f>
        <v>6240</v>
      </c>
      <c r="F47" s="31"/>
      <c r="G47" s="28"/>
      <c r="H47" s="29"/>
      <c r="I47" s="30"/>
      <c r="J47" s="31"/>
      <c r="K47" s="31"/>
      <c r="L47" s="31"/>
    </row>
    <row r="48" spans="1:12" ht="15.75" thickBot="1" x14ac:dyDescent="0.3">
      <c r="A48" s="28"/>
      <c r="B48" s="29" t="s">
        <v>48</v>
      </c>
      <c r="C48" s="33" t="s">
        <v>122</v>
      </c>
      <c r="D48" s="35"/>
      <c r="E48" s="36"/>
      <c r="F48" s="36"/>
      <c r="G48" s="28"/>
      <c r="H48" s="29"/>
      <c r="I48" s="30"/>
      <c r="J48" s="31"/>
      <c r="K48" s="31"/>
      <c r="L48" s="31"/>
    </row>
    <row r="49" spans="1:12" ht="15.75" thickBot="1" x14ac:dyDescent="0.3">
      <c r="A49" s="4"/>
      <c r="B49" s="11"/>
      <c r="C49" s="5" t="s">
        <v>123</v>
      </c>
      <c r="D49" s="8"/>
      <c r="E49" s="8">
        <v>6420</v>
      </c>
      <c r="F49" s="8">
        <f>F44</f>
        <v>87878.81</v>
      </c>
      <c r="G49" s="4"/>
      <c r="H49" s="11"/>
      <c r="I49" s="5"/>
      <c r="J49" s="8"/>
      <c r="K49" s="8"/>
      <c r="L49" s="8"/>
    </row>
    <row r="50" spans="1:12" ht="15.75" thickTop="1" x14ac:dyDescent="0.25"/>
  </sheetData>
  <mergeCells count="4">
    <mergeCell ref="A1:F2"/>
    <mergeCell ref="A3:F3"/>
    <mergeCell ref="G1:L2"/>
    <mergeCell ref="G3:L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1" workbookViewId="0">
      <selection activeCell="F42" sqref="F42"/>
    </sheetView>
  </sheetViews>
  <sheetFormatPr baseColWidth="10" defaultRowHeight="15" x14ac:dyDescent="0.25"/>
  <cols>
    <col min="1" max="1" width="2.28515625" customWidth="1"/>
    <col min="2" max="2" width="3.5703125" customWidth="1"/>
    <col min="3" max="3" width="35.28515625" customWidth="1"/>
    <col min="4" max="4" width="13.85546875" customWidth="1"/>
    <col min="5" max="5" width="14" customWidth="1"/>
    <col min="6" max="6" width="15" customWidth="1"/>
  </cols>
  <sheetData>
    <row r="1" spans="1:6" ht="15.75" thickTop="1" x14ac:dyDescent="0.25">
      <c r="A1" s="15" t="s">
        <v>39</v>
      </c>
      <c r="B1" s="16"/>
      <c r="C1" s="16"/>
      <c r="D1" s="16"/>
      <c r="E1" s="16"/>
      <c r="F1" s="17"/>
    </row>
    <row r="2" spans="1:6" ht="10.5" customHeight="1" x14ac:dyDescent="0.25">
      <c r="A2" s="18"/>
      <c r="B2" s="19"/>
      <c r="C2" s="19"/>
      <c r="D2" s="19"/>
      <c r="E2" s="19"/>
      <c r="F2" s="20"/>
    </row>
    <row r="3" spans="1:6" ht="21" customHeight="1" thickBot="1" x14ac:dyDescent="0.3">
      <c r="A3" s="21" t="s">
        <v>40</v>
      </c>
      <c r="B3" s="22"/>
      <c r="C3" s="22"/>
      <c r="D3" s="22"/>
      <c r="E3" s="22"/>
      <c r="F3" s="23"/>
    </row>
    <row r="4" spans="1:6" ht="15.75" thickTop="1" x14ac:dyDescent="0.25">
      <c r="A4" s="24"/>
      <c r="B4" s="25"/>
      <c r="C4" s="34" t="s">
        <v>41</v>
      </c>
      <c r="D4" s="27"/>
      <c r="E4" s="27"/>
      <c r="F4" s="27"/>
    </row>
    <row r="5" spans="1:6" x14ac:dyDescent="0.25">
      <c r="A5" s="28"/>
      <c r="B5" s="29"/>
      <c r="C5" s="33" t="s">
        <v>42</v>
      </c>
      <c r="D5" s="31"/>
      <c r="E5" s="31"/>
      <c r="F5" s="31"/>
    </row>
    <row r="6" spans="1:6" x14ac:dyDescent="0.25">
      <c r="A6" s="28"/>
      <c r="B6" s="29"/>
      <c r="C6" s="30" t="s">
        <v>43</v>
      </c>
      <c r="D6" s="31"/>
      <c r="E6" s="31">
        <v>20400</v>
      </c>
      <c r="F6" s="31"/>
    </row>
    <row r="7" spans="1:6" x14ac:dyDescent="0.25">
      <c r="A7" s="28"/>
      <c r="B7" s="29"/>
      <c r="C7" s="30" t="s">
        <v>44</v>
      </c>
      <c r="D7" s="31"/>
      <c r="E7" s="31">
        <v>20800</v>
      </c>
      <c r="F7" s="31"/>
    </row>
    <row r="8" spans="1:6" x14ac:dyDescent="0.25">
      <c r="A8" s="28"/>
      <c r="B8" s="29"/>
      <c r="C8" s="30" t="s">
        <v>45</v>
      </c>
      <c r="D8" s="31">
        <v>10400</v>
      </c>
      <c r="E8" s="31"/>
      <c r="F8" s="31"/>
    </row>
    <row r="9" spans="1:6" x14ac:dyDescent="0.25">
      <c r="A9" s="28"/>
      <c r="B9" s="29"/>
      <c r="C9" s="30" t="s">
        <v>46</v>
      </c>
      <c r="D9" s="31">
        <v>4992</v>
      </c>
      <c r="E9" s="31"/>
      <c r="F9" s="31"/>
    </row>
    <row r="10" spans="1:6" ht="15.75" thickBot="1" x14ac:dyDescent="0.3">
      <c r="A10" s="28"/>
      <c r="B10" s="29" t="s">
        <v>48</v>
      </c>
      <c r="C10" s="30" t="s">
        <v>47</v>
      </c>
      <c r="D10" s="36">
        <v>461.76</v>
      </c>
      <c r="E10" s="31">
        <v>14930.24</v>
      </c>
      <c r="F10" s="31"/>
    </row>
    <row r="11" spans="1:6" x14ac:dyDescent="0.25">
      <c r="A11" s="28"/>
      <c r="B11" s="29"/>
      <c r="C11" s="30" t="s">
        <v>49</v>
      </c>
      <c r="D11" s="35"/>
      <c r="E11" s="31">
        <v>10400</v>
      </c>
      <c r="F11" s="31"/>
    </row>
    <row r="12" spans="1:6" x14ac:dyDescent="0.25">
      <c r="A12" s="28"/>
      <c r="B12" s="29"/>
      <c r="C12" s="30" t="s">
        <v>50</v>
      </c>
      <c r="D12" s="31"/>
      <c r="E12" s="31">
        <v>37000</v>
      </c>
      <c r="F12" s="31"/>
    </row>
    <row r="13" spans="1:6" ht="15.75" thickBot="1" x14ac:dyDescent="0.3">
      <c r="A13" s="28"/>
      <c r="B13" s="29"/>
      <c r="C13" s="30" t="s">
        <v>51</v>
      </c>
      <c r="D13" s="31"/>
      <c r="E13" s="36">
        <v>900</v>
      </c>
      <c r="F13" s="31">
        <f>SUM(E6:E13)</f>
        <v>104430.23999999999</v>
      </c>
    </row>
    <row r="14" spans="1:6" x14ac:dyDescent="0.25">
      <c r="A14" s="28"/>
      <c r="B14" s="29"/>
      <c r="C14" s="33" t="s">
        <v>52</v>
      </c>
      <c r="D14" s="31"/>
      <c r="E14" s="35"/>
      <c r="F14" s="31"/>
    </row>
    <row r="15" spans="1:6" x14ac:dyDescent="0.25">
      <c r="A15" s="28"/>
      <c r="B15" s="29"/>
      <c r="C15" s="30" t="s">
        <v>53</v>
      </c>
      <c r="D15" s="31">
        <v>13000</v>
      </c>
      <c r="E15" s="31"/>
      <c r="F15" s="31"/>
    </row>
    <row r="16" spans="1:6" ht="15.75" thickBot="1" x14ac:dyDescent="0.3">
      <c r="A16" s="28"/>
      <c r="B16" s="29" t="s">
        <v>48</v>
      </c>
      <c r="C16" s="30" t="s">
        <v>54</v>
      </c>
      <c r="D16" s="36">
        <v>4332.8999999999996</v>
      </c>
      <c r="E16" s="31">
        <f>D15-D16</f>
        <v>8667.1</v>
      </c>
      <c r="F16" s="31"/>
    </row>
    <row r="17" spans="1:6" x14ac:dyDescent="0.25">
      <c r="A17" s="28"/>
      <c r="B17" s="29"/>
      <c r="C17" s="30" t="s">
        <v>55</v>
      </c>
      <c r="D17" s="35">
        <v>10400</v>
      </c>
      <c r="E17" s="31"/>
      <c r="F17" s="31"/>
    </row>
    <row r="18" spans="1:6" ht="15.75" thickBot="1" x14ac:dyDescent="0.3">
      <c r="A18" s="28"/>
      <c r="B18" s="29" t="s">
        <v>48</v>
      </c>
      <c r="C18" s="32" t="s">
        <v>56</v>
      </c>
      <c r="D18" s="36">
        <v>1813.33</v>
      </c>
      <c r="E18" s="31">
        <f>D17-D18</f>
        <v>8586.67</v>
      </c>
      <c r="F18" s="31"/>
    </row>
    <row r="19" spans="1:6" x14ac:dyDescent="0.25">
      <c r="A19" s="28"/>
      <c r="B19" s="29"/>
      <c r="C19" s="30" t="s">
        <v>57</v>
      </c>
      <c r="D19" s="35">
        <v>93600</v>
      </c>
      <c r="E19" s="31"/>
      <c r="F19" s="31"/>
    </row>
    <row r="20" spans="1:6" ht="15.75" thickBot="1" x14ac:dyDescent="0.3">
      <c r="A20" s="28"/>
      <c r="B20" s="29" t="s">
        <v>48</v>
      </c>
      <c r="C20" s="30" t="s">
        <v>58</v>
      </c>
      <c r="D20" s="36">
        <v>3276</v>
      </c>
      <c r="E20" s="31">
        <f>D19-D20</f>
        <v>90324</v>
      </c>
      <c r="F20" s="31"/>
    </row>
    <row r="21" spans="1:6" x14ac:dyDescent="0.25">
      <c r="A21" s="28"/>
      <c r="B21" s="29"/>
      <c r="C21" s="30" t="s">
        <v>59</v>
      </c>
      <c r="D21" s="35">
        <v>8320</v>
      </c>
      <c r="E21" s="31"/>
      <c r="F21" s="31"/>
    </row>
    <row r="22" spans="1:6" ht="15.75" thickBot="1" x14ac:dyDescent="0.3">
      <c r="A22" s="28"/>
      <c r="B22" s="29" t="s">
        <v>48</v>
      </c>
      <c r="C22" s="30" t="s">
        <v>60</v>
      </c>
      <c r="D22" s="36">
        <v>1664</v>
      </c>
      <c r="E22" s="31">
        <f>D21-D22</f>
        <v>6656</v>
      </c>
      <c r="F22" s="31"/>
    </row>
    <row r="23" spans="1:6" x14ac:dyDescent="0.25">
      <c r="A23" s="28"/>
      <c r="B23" s="29"/>
      <c r="C23" s="30" t="s">
        <v>61</v>
      </c>
      <c r="D23" s="35">
        <v>6000</v>
      </c>
      <c r="E23" s="31"/>
      <c r="F23" s="31"/>
    </row>
    <row r="24" spans="1:6" ht="15.75" thickBot="1" x14ac:dyDescent="0.3">
      <c r="A24" s="28"/>
      <c r="B24" s="29" t="s">
        <v>48</v>
      </c>
      <c r="C24" s="30" t="s">
        <v>62</v>
      </c>
      <c r="D24" s="36">
        <v>1200</v>
      </c>
      <c r="E24" s="31">
        <f>D23-D24</f>
        <v>4800</v>
      </c>
      <c r="F24" s="36">
        <f>SUM(E16:E24)</f>
        <v>119033.77</v>
      </c>
    </row>
    <row r="25" spans="1:6" ht="15.75" thickBot="1" x14ac:dyDescent="0.3">
      <c r="A25" s="28"/>
      <c r="B25" s="29"/>
      <c r="C25" s="30" t="s">
        <v>63</v>
      </c>
      <c r="D25" s="35"/>
      <c r="E25" s="35"/>
      <c r="F25" s="38">
        <f>SUM(F4:F24)</f>
        <v>223464.01</v>
      </c>
    </row>
    <row r="26" spans="1:6" ht="15.75" thickTop="1" x14ac:dyDescent="0.25">
      <c r="A26" s="28"/>
      <c r="B26" s="29"/>
      <c r="C26" s="33" t="s">
        <v>64</v>
      </c>
      <c r="D26" s="31"/>
      <c r="E26" s="31"/>
      <c r="F26" s="35"/>
    </row>
    <row r="27" spans="1:6" x14ac:dyDescent="0.25">
      <c r="A27" s="28"/>
      <c r="B27" s="29"/>
      <c r="C27" s="37" t="s">
        <v>42</v>
      </c>
      <c r="D27" s="31"/>
      <c r="E27" s="31"/>
      <c r="F27" s="31"/>
    </row>
    <row r="28" spans="1:6" x14ac:dyDescent="0.25">
      <c r="A28" s="28"/>
      <c r="B28" s="29"/>
      <c r="C28" s="30" t="s">
        <v>65</v>
      </c>
      <c r="D28" s="31"/>
      <c r="E28" s="31">
        <v>10400</v>
      </c>
      <c r="F28" s="31"/>
    </row>
    <row r="29" spans="1:6" x14ac:dyDescent="0.25">
      <c r="A29" s="28"/>
      <c r="B29" s="29"/>
      <c r="C29" s="30" t="s">
        <v>66</v>
      </c>
      <c r="D29" s="31"/>
      <c r="E29" s="31">
        <v>14560</v>
      </c>
      <c r="F29" s="31"/>
    </row>
    <row r="30" spans="1:6" x14ac:dyDescent="0.25">
      <c r="A30" s="28"/>
      <c r="B30" s="29"/>
      <c r="C30" s="30" t="s">
        <v>33</v>
      </c>
      <c r="D30" s="31"/>
      <c r="E30" s="31">
        <v>3120</v>
      </c>
      <c r="F30" s="31"/>
    </row>
    <row r="31" spans="1:6" x14ac:dyDescent="0.25">
      <c r="A31" s="28"/>
      <c r="B31" s="29"/>
      <c r="C31" s="32" t="s">
        <v>67</v>
      </c>
      <c r="D31" s="31"/>
      <c r="E31" s="31">
        <v>1357.2</v>
      </c>
      <c r="F31" s="31"/>
    </row>
    <row r="32" spans="1:6" ht="15.75" thickBot="1" x14ac:dyDescent="0.3">
      <c r="A32" s="28"/>
      <c r="B32" s="29"/>
      <c r="C32" s="30" t="s">
        <v>68</v>
      </c>
      <c r="D32" s="31"/>
      <c r="E32" s="36">
        <v>22125</v>
      </c>
      <c r="F32" s="31">
        <f>SUM(E28:E32)</f>
        <v>51562.2</v>
      </c>
    </row>
    <row r="33" spans="1:6" x14ac:dyDescent="0.25">
      <c r="A33" s="28"/>
      <c r="B33" s="29"/>
      <c r="C33" s="33" t="s">
        <v>52</v>
      </c>
      <c r="D33" s="31"/>
      <c r="E33" s="35"/>
      <c r="F33" s="31"/>
    </row>
    <row r="34" spans="1:6" ht="15.75" thickBot="1" x14ac:dyDescent="0.3">
      <c r="A34" s="28"/>
      <c r="B34" s="29"/>
      <c r="C34" s="30" t="s">
        <v>69</v>
      </c>
      <c r="D34" s="31"/>
      <c r="E34" s="31"/>
      <c r="F34" s="36">
        <v>15600</v>
      </c>
    </row>
    <row r="35" spans="1:6" x14ac:dyDescent="0.25">
      <c r="A35" s="28"/>
      <c r="B35" s="29"/>
      <c r="C35" s="32" t="s">
        <v>70</v>
      </c>
      <c r="D35" s="31"/>
      <c r="E35" s="31"/>
      <c r="F35" s="35">
        <f>SUM(F32:F34)</f>
        <v>67162.2</v>
      </c>
    </row>
    <row r="36" spans="1:6" x14ac:dyDescent="0.25">
      <c r="A36" s="28"/>
      <c r="B36" s="29"/>
      <c r="C36" s="33" t="s">
        <v>71</v>
      </c>
      <c r="D36" s="31"/>
      <c r="E36" s="31"/>
      <c r="F36" s="31"/>
    </row>
    <row r="37" spans="1:6" x14ac:dyDescent="0.25">
      <c r="A37" s="28"/>
      <c r="B37" s="29"/>
      <c r="C37" s="30" t="s">
        <v>72</v>
      </c>
      <c r="D37" s="31">
        <v>43402</v>
      </c>
      <c r="E37" s="31"/>
      <c r="F37" s="31"/>
    </row>
    <row r="38" spans="1:6" ht="15.75" thickBot="1" x14ac:dyDescent="0.3">
      <c r="A38" s="28"/>
      <c r="B38" s="29"/>
      <c r="C38" s="30" t="s">
        <v>73</v>
      </c>
      <c r="D38" s="36">
        <v>43402</v>
      </c>
      <c r="E38" s="31">
        <v>86804</v>
      </c>
      <c r="F38" s="31"/>
    </row>
    <row r="39" spans="1:6" x14ac:dyDescent="0.25">
      <c r="A39" s="28"/>
      <c r="B39" s="29"/>
      <c r="C39" s="32" t="s">
        <v>74</v>
      </c>
      <c r="D39" s="35"/>
      <c r="E39" s="31">
        <v>3474.89</v>
      </c>
      <c r="F39" s="31"/>
    </row>
    <row r="40" spans="1:6" ht="15.75" thickBot="1" x14ac:dyDescent="0.3">
      <c r="A40" s="28"/>
      <c r="B40" s="29"/>
      <c r="C40" s="30" t="s">
        <v>75</v>
      </c>
      <c r="D40" s="31"/>
      <c r="E40" s="36">
        <v>66022.92</v>
      </c>
      <c r="F40" s="36">
        <v>156301.81</v>
      </c>
    </row>
    <row r="41" spans="1:6" ht="15.75" thickBot="1" x14ac:dyDescent="0.3">
      <c r="A41" s="28"/>
      <c r="B41" s="29"/>
      <c r="C41" s="30" t="s">
        <v>76</v>
      </c>
      <c r="D41" s="31"/>
      <c r="E41" s="35"/>
      <c r="F41" s="38">
        <f>SUM(F35:F40)</f>
        <v>223464.01</v>
      </c>
    </row>
    <row r="42" spans="1:6" ht="15.75" thickTop="1" x14ac:dyDescent="0.25">
      <c r="A42" s="28"/>
      <c r="B42" s="29"/>
      <c r="C42" s="30"/>
      <c r="D42" s="31"/>
      <c r="E42" s="31"/>
      <c r="F42" s="35"/>
    </row>
    <row r="43" spans="1:6" x14ac:dyDescent="0.25">
      <c r="A43" s="28"/>
      <c r="B43" s="29"/>
      <c r="C43" s="32"/>
      <c r="D43" s="31"/>
      <c r="E43" s="31"/>
      <c r="F43" s="31"/>
    </row>
    <row r="44" spans="1:6" x14ac:dyDescent="0.25">
      <c r="A44" s="28"/>
      <c r="B44" s="29"/>
      <c r="C44" s="30"/>
      <c r="D44" s="31"/>
      <c r="E44" s="31"/>
      <c r="F44" s="31"/>
    </row>
    <row r="45" spans="1:6" x14ac:dyDescent="0.25">
      <c r="A45" s="28"/>
      <c r="B45" s="29"/>
      <c r="C45" s="30"/>
      <c r="D45" s="31"/>
      <c r="E45" s="31"/>
      <c r="F45" s="31"/>
    </row>
    <row r="46" spans="1:6" x14ac:dyDescent="0.25">
      <c r="A46" s="28"/>
      <c r="B46" s="29"/>
      <c r="C46" s="30"/>
      <c r="D46" s="31"/>
      <c r="E46" s="31"/>
      <c r="F46" s="31"/>
    </row>
    <row r="47" spans="1:6" x14ac:dyDescent="0.25">
      <c r="A47" s="28"/>
      <c r="B47" s="29"/>
      <c r="C47" s="30"/>
      <c r="D47" s="31"/>
      <c r="E47" s="31"/>
      <c r="F47" s="31"/>
    </row>
    <row r="48" spans="1:6" x14ac:dyDescent="0.25">
      <c r="A48" s="28"/>
      <c r="B48" s="29"/>
      <c r="C48" s="30"/>
      <c r="D48" s="31"/>
      <c r="E48" s="31"/>
      <c r="F48" s="31"/>
    </row>
    <row r="49" spans="1:6" ht="15.75" thickBot="1" x14ac:dyDescent="0.3">
      <c r="A49" s="4"/>
      <c r="B49" s="11"/>
      <c r="C49" s="5"/>
      <c r="D49" s="8"/>
      <c r="E49" s="8"/>
      <c r="F49" s="8"/>
    </row>
    <row r="50" spans="1:6" ht="15.75" thickTop="1" x14ac:dyDescent="0.25"/>
  </sheetData>
  <mergeCells count="2">
    <mergeCell ref="A1:F2"/>
    <mergeCell ref="A3:F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J69" sqref="J69"/>
    </sheetView>
  </sheetViews>
  <sheetFormatPr baseColWidth="10" defaultRowHeight="15" x14ac:dyDescent="0.25"/>
  <cols>
    <col min="1" max="1" width="4.5703125" style="62" customWidth="1"/>
    <col min="2" max="2" width="34.85546875" style="63" customWidth="1"/>
    <col min="3" max="12" width="15.7109375" style="63" customWidth="1"/>
  </cols>
  <sheetData>
    <row r="1" spans="1:12" ht="16.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6.5" x14ac:dyDescent="0.25">
      <c r="A2" s="46" t="s">
        <v>135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ht="15.75" thickBot="1" x14ac:dyDescent="0.3">
      <c r="A3" s="49"/>
      <c r="B3" s="50"/>
      <c r="C3" s="51" t="s">
        <v>134</v>
      </c>
      <c r="D3" s="52"/>
      <c r="E3" s="51" t="s">
        <v>133</v>
      </c>
      <c r="F3" s="52"/>
      <c r="G3" s="51" t="s">
        <v>130</v>
      </c>
      <c r="H3" s="52"/>
      <c r="I3" s="51" t="s">
        <v>131</v>
      </c>
      <c r="J3" s="52"/>
      <c r="K3" s="51" t="s">
        <v>132</v>
      </c>
      <c r="L3" s="52"/>
    </row>
    <row r="4" spans="1:12" ht="16.5" thickTop="1" thickBot="1" x14ac:dyDescent="0.3">
      <c r="A4" s="53" t="s">
        <v>128</v>
      </c>
      <c r="B4" s="54" t="s">
        <v>129</v>
      </c>
      <c r="C4" s="64" t="s">
        <v>136</v>
      </c>
      <c r="D4" s="64" t="s">
        <v>137</v>
      </c>
      <c r="E4" s="64" t="s">
        <v>136</v>
      </c>
      <c r="F4" s="64" t="s">
        <v>137</v>
      </c>
      <c r="G4" s="64" t="s">
        <v>136</v>
      </c>
      <c r="H4" s="64" t="s">
        <v>137</v>
      </c>
      <c r="I4" s="64" t="s">
        <v>138</v>
      </c>
      <c r="J4" s="64" t="s">
        <v>139</v>
      </c>
      <c r="K4" s="64" t="s">
        <v>140</v>
      </c>
      <c r="L4" s="64" t="s">
        <v>141</v>
      </c>
    </row>
    <row r="5" spans="1:12" ht="15.75" thickTop="1" x14ac:dyDescent="0.25">
      <c r="A5" s="55">
        <v>1</v>
      </c>
      <c r="B5" s="56" t="s">
        <v>43</v>
      </c>
      <c r="C5" s="27">
        <v>20400</v>
      </c>
      <c r="D5" s="27"/>
      <c r="E5" s="27"/>
      <c r="F5" s="27"/>
      <c r="G5" s="27">
        <v>20400</v>
      </c>
      <c r="H5" s="27"/>
      <c r="I5" s="27"/>
      <c r="J5" s="27"/>
      <c r="K5" s="27">
        <v>20400</v>
      </c>
      <c r="L5" s="27"/>
    </row>
    <row r="6" spans="1:12" x14ac:dyDescent="0.25">
      <c r="A6" s="57">
        <v>2</v>
      </c>
      <c r="B6" s="58" t="s">
        <v>142</v>
      </c>
      <c r="C6" s="31">
        <v>20800</v>
      </c>
      <c r="D6" s="31"/>
      <c r="E6" s="31"/>
      <c r="F6" s="31"/>
      <c r="G6" s="31">
        <v>20800</v>
      </c>
      <c r="H6" s="31"/>
      <c r="I6" s="31"/>
      <c r="J6" s="31"/>
      <c r="K6" s="31">
        <v>20800</v>
      </c>
      <c r="L6" s="31"/>
    </row>
    <row r="7" spans="1:12" x14ac:dyDescent="0.25">
      <c r="A7" s="57">
        <v>3</v>
      </c>
      <c r="B7" s="58" t="s">
        <v>53</v>
      </c>
      <c r="C7" s="31">
        <v>13000</v>
      </c>
      <c r="D7" s="31"/>
      <c r="E7" s="31"/>
      <c r="F7" s="31"/>
      <c r="G7" s="31">
        <v>13000</v>
      </c>
      <c r="H7" s="31"/>
      <c r="I7" s="31"/>
      <c r="J7" s="31"/>
      <c r="K7" s="31">
        <v>13000</v>
      </c>
      <c r="L7" s="31"/>
    </row>
    <row r="8" spans="1:12" x14ac:dyDescent="0.25">
      <c r="A8" s="57">
        <v>4</v>
      </c>
      <c r="B8" s="58" t="s">
        <v>55</v>
      </c>
      <c r="C8" s="31">
        <v>10400</v>
      </c>
      <c r="D8" s="31"/>
      <c r="E8" s="31"/>
      <c r="F8" s="31"/>
      <c r="G8" s="31">
        <v>10400</v>
      </c>
      <c r="H8" s="31"/>
      <c r="I8" s="31"/>
      <c r="J8" s="31"/>
      <c r="K8" s="31">
        <v>10400</v>
      </c>
      <c r="L8" s="31"/>
    </row>
    <row r="9" spans="1:12" x14ac:dyDescent="0.25">
      <c r="A9" s="59">
        <v>5</v>
      </c>
      <c r="B9" s="58" t="s">
        <v>50</v>
      </c>
      <c r="C9" s="31">
        <v>33300</v>
      </c>
      <c r="D9" s="31"/>
      <c r="E9" s="31"/>
      <c r="F9" s="31"/>
      <c r="G9" s="31">
        <v>33300</v>
      </c>
      <c r="H9" s="31"/>
      <c r="I9" s="31">
        <v>33300</v>
      </c>
      <c r="J9" s="31">
        <v>37000</v>
      </c>
      <c r="K9" s="31">
        <v>37000</v>
      </c>
      <c r="L9" s="31"/>
    </row>
    <row r="10" spans="1:12" x14ac:dyDescent="0.25">
      <c r="A10" s="57">
        <v>6</v>
      </c>
      <c r="B10" s="58" t="s">
        <v>65</v>
      </c>
      <c r="C10" s="31"/>
      <c r="D10" s="31">
        <v>10400</v>
      </c>
      <c r="E10" s="31"/>
      <c r="F10" s="31"/>
      <c r="G10" s="31"/>
      <c r="H10" s="31">
        <v>10400</v>
      </c>
      <c r="I10" s="31"/>
      <c r="J10" s="31"/>
      <c r="K10" s="31"/>
      <c r="L10" s="31">
        <v>10400</v>
      </c>
    </row>
    <row r="11" spans="1:12" x14ac:dyDescent="0.25">
      <c r="A11" s="57">
        <v>7</v>
      </c>
      <c r="B11" s="58" t="s">
        <v>69</v>
      </c>
      <c r="C11" s="31"/>
      <c r="D11" s="31">
        <v>15600</v>
      </c>
      <c r="E11" s="31"/>
      <c r="F11" s="31"/>
      <c r="G11" s="31"/>
      <c r="H11" s="31">
        <v>15600</v>
      </c>
      <c r="I11" s="31"/>
      <c r="J11" s="31"/>
      <c r="K11" s="31"/>
      <c r="L11" s="31">
        <v>15600</v>
      </c>
    </row>
    <row r="12" spans="1:12" x14ac:dyDescent="0.25">
      <c r="A12" s="57">
        <v>8</v>
      </c>
      <c r="B12" s="58" t="s">
        <v>143</v>
      </c>
      <c r="C12" s="31">
        <v>8320</v>
      </c>
      <c r="D12" s="31"/>
      <c r="E12" s="31"/>
      <c r="F12" s="31"/>
      <c r="G12" s="31">
        <v>8320</v>
      </c>
      <c r="H12" s="31"/>
      <c r="I12" s="31"/>
      <c r="J12" s="31"/>
      <c r="K12" s="31">
        <v>8320</v>
      </c>
      <c r="L12" s="31"/>
    </row>
    <row r="13" spans="1:12" x14ac:dyDescent="0.25">
      <c r="A13" s="57">
        <v>9</v>
      </c>
      <c r="B13" s="58" t="s">
        <v>45</v>
      </c>
      <c r="C13" s="31">
        <v>10400</v>
      </c>
      <c r="D13" s="31"/>
      <c r="E13" s="31"/>
      <c r="F13" s="31"/>
      <c r="G13" s="31">
        <v>10400</v>
      </c>
      <c r="H13" s="31"/>
      <c r="I13" s="31"/>
      <c r="J13" s="31"/>
      <c r="K13" s="31">
        <v>10400</v>
      </c>
      <c r="L13" s="31"/>
    </row>
    <row r="14" spans="1:12" x14ac:dyDescent="0.25">
      <c r="A14" s="57">
        <f>+A13+1</f>
        <v>10</v>
      </c>
      <c r="B14" s="58" t="s">
        <v>84</v>
      </c>
      <c r="C14" s="31">
        <v>54000</v>
      </c>
      <c r="D14" s="31"/>
      <c r="E14" s="31"/>
      <c r="F14" s="31"/>
      <c r="G14" s="31">
        <v>54000</v>
      </c>
      <c r="H14" s="31"/>
      <c r="I14" s="31">
        <v>54000</v>
      </c>
      <c r="J14" s="31"/>
      <c r="K14" s="31"/>
      <c r="L14" s="31"/>
    </row>
    <row r="15" spans="1:12" x14ac:dyDescent="0.25">
      <c r="A15" s="57">
        <f>+A14+1</f>
        <v>11</v>
      </c>
      <c r="B15" s="58" t="s">
        <v>144</v>
      </c>
      <c r="C15" s="31">
        <v>4160</v>
      </c>
      <c r="D15" s="31"/>
      <c r="E15" s="31"/>
      <c r="F15" s="31"/>
      <c r="G15" s="31">
        <v>4160</v>
      </c>
      <c r="H15" s="31"/>
      <c r="I15" s="31">
        <v>4160</v>
      </c>
      <c r="J15" s="31"/>
      <c r="K15" s="31"/>
      <c r="L15" s="31"/>
    </row>
    <row r="16" spans="1:12" x14ac:dyDescent="0.25">
      <c r="A16" s="57">
        <f t="shared" ref="A16:A69" si="0">+A15+1</f>
        <v>12</v>
      </c>
      <c r="B16" s="58" t="s">
        <v>66</v>
      </c>
      <c r="C16" s="31"/>
      <c r="D16" s="31">
        <v>14560</v>
      </c>
      <c r="E16" s="31"/>
      <c r="F16" s="31"/>
      <c r="G16" s="31"/>
      <c r="H16" s="31">
        <v>14560</v>
      </c>
      <c r="I16" s="31"/>
      <c r="J16" s="31"/>
      <c r="K16" s="31"/>
      <c r="L16" s="31">
        <v>14560</v>
      </c>
    </row>
    <row r="17" spans="1:12" x14ac:dyDescent="0.25">
      <c r="A17" s="57">
        <f t="shared" si="0"/>
        <v>13</v>
      </c>
      <c r="B17" s="58" t="s">
        <v>145</v>
      </c>
      <c r="C17" s="31">
        <v>2080</v>
      </c>
      <c r="D17" s="31"/>
      <c r="E17" s="31"/>
      <c r="F17" s="31">
        <v>2080</v>
      </c>
      <c r="G17" s="67" t="s">
        <v>169</v>
      </c>
      <c r="H17" s="67" t="s">
        <v>169</v>
      </c>
      <c r="I17" s="67" t="s">
        <v>169</v>
      </c>
      <c r="J17" s="67" t="s">
        <v>169</v>
      </c>
      <c r="K17" s="67" t="s">
        <v>169</v>
      </c>
      <c r="L17" s="67" t="s">
        <v>169</v>
      </c>
    </row>
    <row r="18" spans="1:12" x14ac:dyDescent="0.25">
      <c r="A18" s="57">
        <f t="shared" si="0"/>
        <v>14</v>
      </c>
      <c r="B18" s="58" t="s">
        <v>57</v>
      </c>
      <c r="C18" s="31">
        <v>93600</v>
      </c>
      <c r="D18" s="31"/>
      <c r="E18" s="31"/>
      <c r="F18" s="31"/>
      <c r="G18" s="31">
        <v>93600</v>
      </c>
      <c r="H18" s="31"/>
      <c r="I18" s="31"/>
      <c r="J18" s="31"/>
      <c r="K18" s="31">
        <v>93600</v>
      </c>
      <c r="L18" s="31"/>
    </row>
    <row r="19" spans="1:12" x14ac:dyDescent="0.25">
      <c r="A19" s="57">
        <f t="shared" si="0"/>
        <v>15</v>
      </c>
      <c r="B19" s="58" t="s">
        <v>96</v>
      </c>
      <c r="C19" s="31">
        <v>31200</v>
      </c>
      <c r="D19" s="31"/>
      <c r="E19" s="31"/>
      <c r="F19" s="31"/>
      <c r="G19" s="31">
        <v>31200</v>
      </c>
      <c r="H19" s="31"/>
      <c r="I19" s="31">
        <v>31200</v>
      </c>
      <c r="J19" s="31"/>
      <c r="K19" s="31"/>
      <c r="L19" s="31"/>
    </row>
    <row r="20" spans="1:12" x14ac:dyDescent="0.25">
      <c r="A20" s="57">
        <f t="shared" si="0"/>
        <v>16</v>
      </c>
      <c r="B20" s="58" t="s">
        <v>146</v>
      </c>
      <c r="C20" s="31">
        <v>24960</v>
      </c>
      <c r="D20" s="31"/>
      <c r="E20" s="31"/>
      <c r="F20" s="31"/>
      <c r="G20" s="31">
        <v>24960</v>
      </c>
      <c r="H20" s="31"/>
      <c r="I20" s="31">
        <v>24960</v>
      </c>
      <c r="J20" s="31"/>
      <c r="K20" s="31"/>
      <c r="L20" s="31"/>
    </row>
    <row r="21" spans="1:12" x14ac:dyDescent="0.25">
      <c r="A21" s="57">
        <f t="shared" si="0"/>
        <v>17</v>
      </c>
      <c r="B21" s="58" t="s">
        <v>147</v>
      </c>
      <c r="C21" s="31"/>
      <c r="D21" s="31">
        <v>228500</v>
      </c>
      <c r="E21" s="31"/>
      <c r="F21" s="31"/>
      <c r="G21" s="31"/>
      <c r="H21" s="31">
        <v>228500</v>
      </c>
      <c r="I21" s="31"/>
      <c r="J21" s="31">
        <v>228500</v>
      </c>
      <c r="K21" s="31"/>
      <c r="L21" s="31"/>
    </row>
    <row r="22" spans="1:12" x14ac:dyDescent="0.25">
      <c r="A22" s="57">
        <f t="shared" si="0"/>
        <v>18</v>
      </c>
      <c r="B22" s="58" t="s">
        <v>148</v>
      </c>
      <c r="C22" s="31">
        <v>1664</v>
      </c>
      <c r="D22" s="31"/>
      <c r="E22" s="31"/>
      <c r="F22" s="31"/>
      <c r="G22" s="31">
        <v>1664</v>
      </c>
      <c r="H22" s="31"/>
      <c r="I22" s="31">
        <v>1664</v>
      </c>
      <c r="J22" s="31"/>
      <c r="K22" s="31"/>
      <c r="L22" s="31"/>
    </row>
    <row r="23" spans="1:12" x14ac:dyDescent="0.25">
      <c r="A23" s="57">
        <f t="shared" si="0"/>
        <v>19</v>
      </c>
      <c r="B23" s="58" t="s">
        <v>89</v>
      </c>
      <c r="C23" s="31"/>
      <c r="D23" s="31">
        <v>2600</v>
      </c>
      <c r="E23" s="31"/>
      <c r="F23" s="31"/>
      <c r="G23" s="31"/>
      <c r="H23" s="31">
        <v>2600</v>
      </c>
      <c r="I23" s="31"/>
      <c r="J23" s="31">
        <v>2600</v>
      </c>
      <c r="K23" s="31"/>
      <c r="L23" s="31"/>
    </row>
    <row r="24" spans="1:12" x14ac:dyDescent="0.25">
      <c r="A24" s="57">
        <f t="shared" si="0"/>
        <v>20</v>
      </c>
      <c r="B24" s="58" t="s">
        <v>149</v>
      </c>
      <c r="C24" s="31"/>
      <c r="D24" s="31">
        <v>3120</v>
      </c>
      <c r="E24" s="31"/>
      <c r="F24" s="31"/>
      <c r="G24" s="31"/>
      <c r="H24" s="31">
        <v>3120</v>
      </c>
      <c r="I24" s="31"/>
      <c r="J24" s="31">
        <v>3120</v>
      </c>
      <c r="K24" s="31"/>
      <c r="L24" s="31"/>
    </row>
    <row r="25" spans="1:12" x14ac:dyDescent="0.25">
      <c r="A25" s="57">
        <f t="shared" si="0"/>
        <v>21</v>
      </c>
      <c r="B25" s="58" t="s">
        <v>51</v>
      </c>
      <c r="C25" s="31">
        <v>5200</v>
      </c>
      <c r="D25" s="31"/>
      <c r="E25" s="31"/>
      <c r="F25" s="31">
        <v>4300</v>
      </c>
      <c r="G25" s="31">
        <f>C25-F25</f>
        <v>900</v>
      </c>
      <c r="H25" s="31"/>
      <c r="I25" s="31"/>
      <c r="J25" s="31"/>
      <c r="K25" s="31">
        <v>900</v>
      </c>
      <c r="L25" s="31"/>
    </row>
    <row r="26" spans="1:12" x14ac:dyDescent="0.25">
      <c r="A26" s="57">
        <f t="shared" si="0"/>
        <v>22</v>
      </c>
      <c r="B26" s="58" t="s">
        <v>97</v>
      </c>
      <c r="C26" s="31">
        <v>2600</v>
      </c>
      <c r="D26" s="31"/>
      <c r="E26" s="31"/>
      <c r="F26" s="31"/>
      <c r="G26" s="31">
        <v>2600</v>
      </c>
      <c r="H26" s="31"/>
      <c r="I26" s="31">
        <v>2600</v>
      </c>
      <c r="J26" s="31"/>
      <c r="K26" s="31"/>
      <c r="L26" s="31"/>
    </row>
    <row r="27" spans="1:12" x14ac:dyDescent="0.25">
      <c r="A27" s="57">
        <f t="shared" si="0"/>
        <v>23</v>
      </c>
      <c r="B27" s="58" t="s">
        <v>25</v>
      </c>
      <c r="C27" s="31">
        <v>1560</v>
      </c>
      <c r="D27" s="31"/>
      <c r="E27" s="31">
        <v>936</v>
      </c>
      <c r="F27" s="31"/>
      <c r="G27" s="31">
        <f>+C27+E27</f>
        <v>2496</v>
      </c>
      <c r="H27" s="31"/>
      <c r="I27" s="31">
        <v>2496</v>
      </c>
      <c r="J27" s="31"/>
      <c r="K27" s="31"/>
      <c r="L27" s="31"/>
    </row>
    <row r="28" spans="1:12" x14ac:dyDescent="0.25">
      <c r="A28" s="57">
        <f t="shared" si="0"/>
        <v>24</v>
      </c>
      <c r="B28" s="58" t="s">
        <v>98</v>
      </c>
      <c r="C28" s="31">
        <v>3120</v>
      </c>
      <c r="D28" s="31"/>
      <c r="E28" s="31"/>
      <c r="F28" s="31"/>
      <c r="G28" s="31">
        <v>3120</v>
      </c>
      <c r="H28" s="31"/>
      <c r="I28" s="31">
        <v>3120</v>
      </c>
      <c r="J28" s="31"/>
      <c r="K28" s="31"/>
      <c r="L28" s="31"/>
    </row>
    <row r="29" spans="1:12" x14ac:dyDescent="0.25">
      <c r="A29" s="57">
        <f t="shared" si="0"/>
        <v>25</v>
      </c>
      <c r="B29" s="58" t="s">
        <v>108</v>
      </c>
      <c r="C29" s="31">
        <v>2912</v>
      </c>
      <c r="D29" s="31"/>
      <c r="E29" s="31"/>
      <c r="F29" s="31"/>
      <c r="G29" s="31">
        <v>2912</v>
      </c>
      <c r="H29" s="31"/>
      <c r="I29" s="31">
        <v>2912</v>
      </c>
      <c r="J29" s="31"/>
      <c r="K29" s="31"/>
      <c r="L29" s="31"/>
    </row>
    <row r="30" spans="1:12" x14ac:dyDescent="0.25">
      <c r="A30" s="57">
        <f t="shared" si="0"/>
        <v>26</v>
      </c>
      <c r="B30" s="58" t="s">
        <v>120</v>
      </c>
      <c r="C30" s="31"/>
      <c r="D30" s="31">
        <v>3120</v>
      </c>
      <c r="E30" s="31"/>
      <c r="F30" s="31"/>
      <c r="G30" s="31"/>
      <c r="H30" s="31">
        <v>3120</v>
      </c>
      <c r="I30" s="31"/>
      <c r="J30" s="31">
        <v>3120</v>
      </c>
      <c r="K30" s="31"/>
      <c r="L30" s="31"/>
    </row>
    <row r="31" spans="1:12" x14ac:dyDescent="0.25">
      <c r="A31" s="57">
        <f t="shared" si="0"/>
        <v>27</v>
      </c>
      <c r="B31" s="58" t="s">
        <v>33</v>
      </c>
      <c r="C31" s="31"/>
      <c r="D31" s="31">
        <v>5200</v>
      </c>
      <c r="E31" s="31">
        <v>2080</v>
      </c>
      <c r="F31" s="31"/>
      <c r="G31" s="31"/>
      <c r="H31" s="31">
        <f>D31-E31</f>
        <v>3120</v>
      </c>
      <c r="I31" s="31"/>
      <c r="J31" s="31"/>
      <c r="K31" s="31"/>
      <c r="L31" s="31">
        <v>3120</v>
      </c>
    </row>
    <row r="32" spans="1:12" x14ac:dyDescent="0.25">
      <c r="A32" s="57">
        <f t="shared" si="0"/>
        <v>28</v>
      </c>
      <c r="B32" s="58" t="s">
        <v>121</v>
      </c>
      <c r="C32" s="31"/>
      <c r="D32" s="31">
        <v>3120</v>
      </c>
      <c r="E32" s="31"/>
      <c r="F32" s="31"/>
      <c r="G32" s="31"/>
      <c r="H32" s="31">
        <v>3120</v>
      </c>
      <c r="I32" s="31"/>
      <c r="J32" s="31">
        <v>3120</v>
      </c>
      <c r="K32" s="31"/>
      <c r="L32" s="31"/>
    </row>
    <row r="33" spans="1:12" x14ac:dyDescent="0.25">
      <c r="A33" s="57">
        <f t="shared" si="0"/>
        <v>29</v>
      </c>
      <c r="B33" s="58" t="s">
        <v>150</v>
      </c>
      <c r="C33" s="31">
        <v>936</v>
      </c>
      <c r="D33" s="31"/>
      <c r="E33" s="31"/>
      <c r="F33" s="31"/>
      <c r="G33" s="31">
        <v>936</v>
      </c>
      <c r="H33" s="31"/>
      <c r="I33" s="31">
        <v>936</v>
      </c>
      <c r="J33" s="31"/>
      <c r="K33" s="31"/>
      <c r="L33" s="31"/>
    </row>
    <row r="34" spans="1:12" x14ac:dyDescent="0.25">
      <c r="A34" s="57">
        <f t="shared" si="0"/>
        <v>30</v>
      </c>
      <c r="B34" s="58" t="s">
        <v>46</v>
      </c>
      <c r="C34" s="31">
        <v>4992</v>
      </c>
      <c r="D34" s="31"/>
      <c r="E34" s="31"/>
      <c r="F34" s="31"/>
      <c r="G34" s="31">
        <v>4992</v>
      </c>
      <c r="H34" s="31"/>
      <c r="I34" s="31"/>
      <c r="J34" s="31"/>
      <c r="K34" s="31">
        <v>4992</v>
      </c>
      <c r="L34" s="31"/>
    </row>
    <row r="35" spans="1:12" x14ac:dyDescent="0.25">
      <c r="A35" s="57">
        <f t="shared" si="0"/>
        <v>31</v>
      </c>
      <c r="B35" s="58" t="s">
        <v>49</v>
      </c>
      <c r="C35" s="31">
        <v>10400</v>
      </c>
      <c r="D35" s="31"/>
      <c r="E35" s="31"/>
      <c r="F35" s="31"/>
      <c r="G35" s="31">
        <v>10400</v>
      </c>
      <c r="H35" s="31"/>
      <c r="I35" s="31"/>
      <c r="J35" s="31"/>
      <c r="K35" s="31">
        <v>10400</v>
      </c>
      <c r="L35" s="31"/>
    </row>
    <row r="36" spans="1:12" x14ac:dyDescent="0.25">
      <c r="A36" s="57">
        <f t="shared" si="0"/>
        <v>32</v>
      </c>
      <c r="B36" s="58" t="s">
        <v>151</v>
      </c>
      <c r="C36" s="31">
        <v>1196</v>
      </c>
      <c r="D36" s="31"/>
      <c r="E36" s="31"/>
      <c r="F36" s="31"/>
      <c r="G36" s="31">
        <v>1196</v>
      </c>
      <c r="H36" s="31"/>
      <c r="I36" s="31">
        <v>1196</v>
      </c>
      <c r="J36" s="31"/>
      <c r="K36" s="31"/>
      <c r="L36" s="31"/>
    </row>
    <row r="37" spans="1:12" x14ac:dyDescent="0.25">
      <c r="A37" s="57">
        <f t="shared" si="0"/>
        <v>33</v>
      </c>
      <c r="B37" s="58" t="s">
        <v>99</v>
      </c>
      <c r="C37" s="31">
        <v>1352</v>
      </c>
      <c r="D37" s="31"/>
      <c r="E37" s="31"/>
      <c r="F37" s="31"/>
      <c r="G37" s="31">
        <v>1352</v>
      </c>
      <c r="H37" s="31"/>
      <c r="I37" s="31">
        <v>1352</v>
      </c>
      <c r="J37" s="31"/>
      <c r="K37" s="31"/>
      <c r="L37" s="31"/>
    </row>
    <row r="38" spans="1:12" x14ac:dyDescent="0.25">
      <c r="A38" s="57">
        <f t="shared" si="0"/>
        <v>34</v>
      </c>
      <c r="B38" s="58" t="s">
        <v>152</v>
      </c>
      <c r="C38" s="31">
        <v>2080</v>
      </c>
      <c r="D38" s="31"/>
      <c r="E38" s="31"/>
      <c r="F38" s="31"/>
      <c r="G38" s="31">
        <v>2080</v>
      </c>
      <c r="H38" s="31"/>
      <c r="I38" s="31">
        <v>2080</v>
      </c>
      <c r="J38" s="31"/>
      <c r="K38" s="31"/>
      <c r="L38" s="31"/>
    </row>
    <row r="39" spans="1:12" x14ac:dyDescent="0.25">
      <c r="A39" s="57">
        <f t="shared" si="0"/>
        <v>35</v>
      </c>
      <c r="B39" s="58" t="s">
        <v>153</v>
      </c>
      <c r="C39" s="31">
        <v>2392</v>
      </c>
      <c r="D39" s="31"/>
      <c r="E39" s="31"/>
      <c r="F39" s="31"/>
      <c r="G39" s="31">
        <v>2392</v>
      </c>
      <c r="H39" s="31"/>
      <c r="I39" s="31">
        <v>2392</v>
      </c>
      <c r="J39" s="31"/>
      <c r="K39" s="31"/>
      <c r="L39" s="31"/>
    </row>
    <row r="40" spans="1:12" x14ac:dyDescent="0.25">
      <c r="A40" s="57">
        <f t="shared" si="0"/>
        <v>36</v>
      </c>
      <c r="B40" s="58" t="s">
        <v>61</v>
      </c>
      <c r="C40" s="31">
        <v>6000</v>
      </c>
      <c r="D40" s="31"/>
      <c r="E40" s="31"/>
      <c r="F40" s="31"/>
      <c r="G40" s="31">
        <v>6000</v>
      </c>
      <c r="H40" s="31"/>
      <c r="I40" s="31"/>
      <c r="J40" s="31"/>
      <c r="K40" s="31">
        <v>6000</v>
      </c>
      <c r="L40" s="31"/>
    </row>
    <row r="41" spans="1:12" x14ac:dyDescent="0.25">
      <c r="A41" s="57">
        <f t="shared" si="0"/>
        <v>37</v>
      </c>
      <c r="B41" s="58" t="s">
        <v>154</v>
      </c>
      <c r="C41" s="31"/>
      <c r="D41" s="31">
        <v>43402</v>
      </c>
      <c r="E41" s="31"/>
      <c r="F41" s="31"/>
      <c r="G41" s="31"/>
      <c r="H41" s="31">
        <v>43402</v>
      </c>
      <c r="I41" s="31"/>
      <c r="J41" s="31"/>
      <c r="K41" s="31"/>
      <c r="L41" s="31">
        <v>43402</v>
      </c>
    </row>
    <row r="42" spans="1:12" x14ac:dyDescent="0.25">
      <c r="A42" s="57">
        <f t="shared" si="0"/>
        <v>38</v>
      </c>
      <c r="B42" s="58" t="s">
        <v>155</v>
      </c>
      <c r="C42" s="31"/>
      <c r="D42" s="31">
        <v>43402</v>
      </c>
      <c r="E42" s="31"/>
      <c r="F42" s="31"/>
      <c r="G42" s="31"/>
      <c r="H42" s="31">
        <v>43402</v>
      </c>
      <c r="I42" s="31"/>
      <c r="J42" s="31"/>
      <c r="K42" s="31"/>
      <c r="L42" s="31">
        <v>43402</v>
      </c>
    </row>
    <row r="43" spans="1:12" x14ac:dyDescent="0.25">
      <c r="A43" s="57">
        <f t="shared" si="0"/>
        <v>39</v>
      </c>
      <c r="B43" s="58" t="s">
        <v>156</v>
      </c>
      <c r="C43" s="31"/>
      <c r="D43" s="31"/>
      <c r="E43" s="31">
        <v>1299.8699999999999</v>
      </c>
      <c r="F43" s="31"/>
      <c r="G43" s="31">
        <v>1299.8699999999999</v>
      </c>
      <c r="H43" s="31"/>
      <c r="I43" s="31">
        <v>1299.8699999999999</v>
      </c>
      <c r="J43" s="31"/>
      <c r="K43" s="31"/>
      <c r="L43" s="31"/>
    </row>
    <row r="44" spans="1:12" x14ac:dyDescent="0.25">
      <c r="A44" s="57">
        <f t="shared" si="0"/>
        <v>40</v>
      </c>
      <c r="B44" s="58" t="s">
        <v>157</v>
      </c>
      <c r="C44" s="31"/>
      <c r="D44" s="31"/>
      <c r="E44" s="31">
        <v>3033.03</v>
      </c>
      <c r="F44" s="31"/>
      <c r="G44" s="31">
        <v>3033.03</v>
      </c>
      <c r="H44" s="31"/>
      <c r="I44" s="31">
        <v>3033.03</v>
      </c>
      <c r="J44" s="31"/>
      <c r="K44" s="31"/>
      <c r="L44" s="31"/>
    </row>
    <row r="45" spans="1:12" x14ac:dyDescent="0.25">
      <c r="A45" s="57">
        <f t="shared" si="0"/>
        <v>41</v>
      </c>
      <c r="B45" s="58" t="s">
        <v>7</v>
      </c>
      <c r="C45" s="31"/>
      <c r="D45" s="31"/>
      <c r="E45" s="31">
        <v>1269.33</v>
      </c>
      <c r="F45" s="31"/>
      <c r="G45" s="31">
        <v>1269.33</v>
      </c>
      <c r="H45" s="31"/>
      <c r="I45" s="31">
        <v>1269.33</v>
      </c>
      <c r="J45" s="31"/>
      <c r="K45" s="31"/>
      <c r="L45" s="31"/>
    </row>
    <row r="46" spans="1:12" x14ac:dyDescent="0.25">
      <c r="A46" s="57">
        <f t="shared" si="0"/>
        <v>42</v>
      </c>
      <c r="B46" s="58" t="s">
        <v>158</v>
      </c>
      <c r="C46" s="31"/>
      <c r="D46" s="31"/>
      <c r="E46" s="31">
        <v>544</v>
      </c>
      <c r="F46" s="31"/>
      <c r="G46" s="31">
        <v>544</v>
      </c>
      <c r="H46" s="31"/>
      <c r="I46" s="31">
        <v>544</v>
      </c>
      <c r="J46" s="31"/>
      <c r="K46" s="31"/>
      <c r="L46" s="31"/>
    </row>
    <row r="47" spans="1:12" x14ac:dyDescent="0.25">
      <c r="A47" s="57">
        <f t="shared" si="0"/>
        <v>43</v>
      </c>
      <c r="B47" s="58" t="s">
        <v>159</v>
      </c>
      <c r="C47" s="31"/>
      <c r="D47" s="31"/>
      <c r="E47" s="31">
        <v>2457</v>
      </c>
      <c r="F47" s="31"/>
      <c r="G47" s="31">
        <v>2457</v>
      </c>
      <c r="H47" s="31"/>
      <c r="I47" s="31">
        <v>2457</v>
      </c>
      <c r="J47" s="31"/>
      <c r="K47" s="31"/>
      <c r="L47" s="31"/>
    </row>
    <row r="48" spans="1:12" x14ac:dyDescent="0.25">
      <c r="A48" s="57">
        <f t="shared" si="0"/>
        <v>44</v>
      </c>
      <c r="B48" s="58" t="s">
        <v>116</v>
      </c>
      <c r="C48" s="31"/>
      <c r="D48" s="31"/>
      <c r="E48" s="31">
        <v>819</v>
      </c>
      <c r="F48" s="31"/>
      <c r="G48" s="31">
        <v>819</v>
      </c>
      <c r="H48" s="31"/>
      <c r="I48" s="31">
        <v>819</v>
      </c>
      <c r="J48" s="31"/>
      <c r="K48" s="31"/>
      <c r="L48" s="31"/>
    </row>
    <row r="49" spans="1:12" x14ac:dyDescent="0.25">
      <c r="A49" s="57">
        <f t="shared" si="0"/>
        <v>45</v>
      </c>
      <c r="B49" s="58" t="s">
        <v>54</v>
      </c>
      <c r="C49" s="31"/>
      <c r="D49" s="31"/>
      <c r="E49" s="31"/>
      <c r="F49" s="31">
        <v>4332.8999999999996</v>
      </c>
      <c r="G49" s="31"/>
      <c r="H49" s="31">
        <v>4332.8999999999996</v>
      </c>
      <c r="I49" s="31"/>
      <c r="J49" s="31"/>
      <c r="K49" s="31"/>
      <c r="L49" s="31">
        <v>4332.8999999999996</v>
      </c>
    </row>
    <row r="50" spans="1:12" x14ac:dyDescent="0.25">
      <c r="A50" s="57">
        <f t="shared" si="0"/>
        <v>46</v>
      </c>
      <c r="B50" s="58" t="s">
        <v>56</v>
      </c>
      <c r="C50" s="31"/>
      <c r="D50" s="31"/>
      <c r="E50" s="31"/>
      <c r="F50" s="31">
        <v>1813.33</v>
      </c>
      <c r="G50" s="31"/>
      <c r="H50" s="31">
        <v>1813.33</v>
      </c>
      <c r="I50" s="31"/>
      <c r="J50" s="31"/>
      <c r="K50" s="31"/>
      <c r="L50" s="31">
        <v>1813.33</v>
      </c>
    </row>
    <row r="51" spans="1:12" x14ac:dyDescent="0.25">
      <c r="A51" s="57">
        <f t="shared" si="0"/>
        <v>47</v>
      </c>
      <c r="B51" s="58" t="s">
        <v>58</v>
      </c>
      <c r="C51" s="31"/>
      <c r="D51" s="31"/>
      <c r="E51" s="31"/>
      <c r="F51" s="31">
        <v>3276</v>
      </c>
      <c r="G51" s="31"/>
      <c r="H51" s="31">
        <v>3276</v>
      </c>
      <c r="I51" s="31"/>
      <c r="J51" s="31"/>
      <c r="K51" s="31"/>
      <c r="L51" s="31">
        <v>3276</v>
      </c>
    </row>
    <row r="52" spans="1:12" x14ac:dyDescent="0.25">
      <c r="A52" s="57">
        <f t="shared" si="0"/>
        <v>48</v>
      </c>
      <c r="B52" s="58" t="s">
        <v>160</v>
      </c>
      <c r="C52" s="31"/>
      <c r="D52" s="31"/>
      <c r="E52" s="31">
        <v>1664</v>
      </c>
      <c r="F52" s="31"/>
      <c r="G52" s="31">
        <v>1664</v>
      </c>
      <c r="H52" s="31"/>
      <c r="I52" s="31">
        <v>1664</v>
      </c>
      <c r="J52" s="31"/>
      <c r="K52" s="31"/>
      <c r="L52" s="31"/>
    </row>
    <row r="53" spans="1:12" x14ac:dyDescent="0.25">
      <c r="A53" s="57">
        <f t="shared" si="0"/>
        <v>49</v>
      </c>
      <c r="B53" s="58" t="s">
        <v>161</v>
      </c>
      <c r="C53" s="31"/>
      <c r="D53" s="31"/>
      <c r="E53" s="31">
        <v>360</v>
      </c>
      <c r="F53" s="31"/>
      <c r="G53" s="31">
        <v>360</v>
      </c>
      <c r="H53" s="31"/>
      <c r="I53" s="31">
        <v>360</v>
      </c>
      <c r="J53" s="31"/>
      <c r="K53" s="31"/>
      <c r="L53" s="31"/>
    </row>
    <row r="54" spans="1:12" x14ac:dyDescent="0.25">
      <c r="A54" s="57">
        <f t="shared" si="0"/>
        <v>50</v>
      </c>
      <c r="B54" s="58" t="s">
        <v>162</v>
      </c>
      <c r="C54" s="31"/>
      <c r="D54" s="31"/>
      <c r="E54" s="31">
        <v>840</v>
      </c>
      <c r="F54" s="31"/>
      <c r="G54" s="31">
        <v>840</v>
      </c>
      <c r="H54" s="31"/>
      <c r="I54" s="31">
        <v>840</v>
      </c>
      <c r="J54" s="31"/>
      <c r="K54" s="31"/>
      <c r="L54" s="31"/>
    </row>
    <row r="55" spans="1:12" x14ac:dyDescent="0.25">
      <c r="A55" s="57">
        <f t="shared" si="0"/>
        <v>51</v>
      </c>
      <c r="B55" s="58" t="s">
        <v>163</v>
      </c>
      <c r="C55" s="31"/>
      <c r="D55" s="31"/>
      <c r="E55" s="31"/>
      <c r="F55" s="31">
        <v>1664</v>
      </c>
      <c r="G55" s="31"/>
      <c r="H55" s="31">
        <v>1664</v>
      </c>
      <c r="I55" s="31"/>
      <c r="J55" s="31"/>
      <c r="K55" s="31"/>
      <c r="L55" s="31">
        <v>1664</v>
      </c>
    </row>
    <row r="56" spans="1:12" x14ac:dyDescent="0.25">
      <c r="A56" s="57">
        <f t="shared" si="0"/>
        <v>52</v>
      </c>
      <c r="B56" s="58" t="s">
        <v>62</v>
      </c>
      <c r="C56" s="31"/>
      <c r="D56" s="31"/>
      <c r="E56" s="31"/>
      <c r="F56" s="31">
        <v>1200</v>
      </c>
      <c r="G56" s="31"/>
      <c r="H56" s="31">
        <v>1200</v>
      </c>
      <c r="I56" s="31"/>
      <c r="J56" s="31"/>
      <c r="K56" s="31"/>
      <c r="L56" s="31">
        <v>1200</v>
      </c>
    </row>
    <row r="57" spans="1:12" x14ac:dyDescent="0.25">
      <c r="A57" s="57">
        <f t="shared" si="0"/>
        <v>53</v>
      </c>
      <c r="B57" s="58" t="s">
        <v>164</v>
      </c>
      <c r="C57" s="31"/>
      <c r="D57" s="31"/>
      <c r="E57" s="31"/>
      <c r="F57" s="31">
        <v>1357.2</v>
      </c>
      <c r="G57" s="31"/>
      <c r="H57" s="31">
        <v>1357.2</v>
      </c>
      <c r="I57" s="31"/>
      <c r="J57" s="31"/>
      <c r="K57" s="31"/>
      <c r="L57" s="31">
        <v>1357.2</v>
      </c>
    </row>
    <row r="58" spans="1:12" x14ac:dyDescent="0.25">
      <c r="A58" s="57">
        <f t="shared" si="0"/>
        <v>54</v>
      </c>
      <c r="B58" s="58" t="s">
        <v>28</v>
      </c>
      <c r="C58" s="31"/>
      <c r="D58" s="31"/>
      <c r="E58" s="31">
        <v>421.2</v>
      </c>
      <c r="F58" s="31"/>
      <c r="G58" s="31">
        <v>421.2</v>
      </c>
      <c r="H58" s="31"/>
      <c r="I58" s="31">
        <v>421.2</v>
      </c>
      <c r="J58" s="31"/>
      <c r="K58" s="31"/>
      <c r="L58" s="31"/>
    </row>
    <row r="59" spans="1:12" x14ac:dyDescent="0.25">
      <c r="A59" s="57">
        <f t="shared" si="0"/>
        <v>55</v>
      </c>
      <c r="B59" s="58" t="s">
        <v>30</v>
      </c>
      <c r="C59" s="31"/>
      <c r="D59" s="31"/>
      <c r="E59" s="31">
        <v>461.76</v>
      </c>
      <c r="F59" s="31"/>
      <c r="G59" s="31">
        <v>461.76</v>
      </c>
      <c r="H59" s="31"/>
      <c r="I59" s="31">
        <v>461.76</v>
      </c>
      <c r="J59" s="31"/>
      <c r="K59" s="31"/>
      <c r="L59" s="31"/>
    </row>
    <row r="60" spans="1:12" x14ac:dyDescent="0.25">
      <c r="A60" s="57">
        <f t="shared" si="0"/>
        <v>56</v>
      </c>
      <c r="B60" s="58" t="s">
        <v>47</v>
      </c>
      <c r="C60" s="31"/>
      <c r="D60" s="31"/>
      <c r="E60" s="31"/>
      <c r="F60" s="31">
        <v>461.76</v>
      </c>
      <c r="G60" s="31"/>
      <c r="H60" s="31">
        <v>461.76</v>
      </c>
      <c r="I60" s="31"/>
      <c r="J60" s="31"/>
      <c r="K60" s="31"/>
      <c r="L60" s="31">
        <v>461.76</v>
      </c>
    </row>
    <row r="61" spans="1:12" x14ac:dyDescent="0.25">
      <c r="A61" s="57">
        <f t="shared" si="0"/>
        <v>57</v>
      </c>
      <c r="B61" s="58" t="s">
        <v>165</v>
      </c>
      <c r="C61" s="31"/>
      <c r="D61" s="31"/>
      <c r="E61" s="31">
        <v>4300</v>
      </c>
      <c r="F61" s="31"/>
      <c r="G61" s="31">
        <v>4300</v>
      </c>
      <c r="H61" s="31"/>
      <c r="I61" s="31">
        <v>4300</v>
      </c>
      <c r="J61" s="31"/>
      <c r="K61" s="31"/>
      <c r="L61" s="31"/>
    </row>
    <row r="62" spans="1:12" x14ac:dyDescent="0.25">
      <c r="A62" s="57">
        <f t="shared" si="0"/>
        <v>58</v>
      </c>
      <c r="B62" s="58" t="s">
        <v>166</v>
      </c>
      <c r="C62" s="31"/>
      <c r="D62" s="31"/>
      <c r="E62" s="31"/>
      <c r="F62" s="31"/>
      <c r="G62" s="31"/>
      <c r="H62" s="31"/>
      <c r="I62" s="31">
        <v>91622.81</v>
      </c>
      <c r="J62" s="31"/>
      <c r="K62" s="31"/>
      <c r="L62" s="31"/>
    </row>
    <row r="63" spans="1:12" x14ac:dyDescent="0.25">
      <c r="A63" s="57">
        <f t="shared" si="0"/>
        <v>59</v>
      </c>
      <c r="B63" s="58" t="s">
        <v>68</v>
      </c>
      <c r="C63" s="31"/>
      <c r="D63" s="31"/>
      <c r="E63" s="31"/>
      <c r="F63" s="31"/>
      <c r="G63" s="31"/>
      <c r="H63" s="31"/>
      <c r="I63" s="31"/>
      <c r="J63" s="31"/>
      <c r="K63" s="31"/>
      <c r="L63" s="31">
        <v>22125</v>
      </c>
    </row>
    <row r="64" spans="1:12" x14ac:dyDescent="0.25">
      <c r="A64" s="57">
        <f t="shared" si="0"/>
        <v>60</v>
      </c>
      <c r="B64" s="58" t="s">
        <v>167</v>
      </c>
      <c r="C64" s="31"/>
      <c r="D64" s="31"/>
      <c r="E64" s="31"/>
      <c r="F64" s="31"/>
      <c r="G64" s="31"/>
      <c r="H64" s="31"/>
      <c r="I64" s="31"/>
      <c r="J64" s="31"/>
      <c r="K64" s="31"/>
      <c r="L64" s="31">
        <v>3474.89</v>
      </c>
    </row>
    <row r="65" spans="1:12" ht="15.75" thickBot="1" x14ac:dyDescent="0.3">
      <c r="A65" s="57">
        <f t="shared" si="0"/>
        <v>61</v>
      </c>
      <c r="B65" s="58" t="s">
        <v>75</v>
      </c>
      <c r="C65" s="65"/>
      <c r="D65" s="65"/>
      <c r="E65" s="65"/>
      <c r="F65" s="65"/>
      <c r="G65" s="65"/>
      <c r="H65" s="65"/>
      <c r="I65" s="65"/>
      <c r="J65" s="65"/>
      <c r="K65" s="65"/>
      <c r="L65" s="65">
        <v>66022.92</v>
      </c>
    </row>
    <row r="66" spans="1:12" ht="15.75" thickBot="1" x14ac:dyDescent="0.3">
      <c r="A66" s="57">
        <f t="shared" si="0"/>
        <v>62</v>
      </c>
      <c r="B66" s="58" t="s">
        <v>168</v>
      </c>
      <c r="C66" s="38">
        <f t="shared" ref="C66" si="1">SUM(C5:C65)</f>
        <v>373024</v>
      </c>
      <c r="D66" s="38">
        <f>SUM(D5:D65)</f>
        <v>373024</v>
      </c>
      <c r="E66" s="38">
        <f t="shared" ref="E66:L66" si="2">SUM(E5:E65)</f>
        <v>20485.190000000002</v>
      </c>
      <c r="F66" s="38">
        <f t="shared" si="2"/>
        <v>20485.189999999999</v>
      </c>
      <c r="G66" s="38">
        <f t="shared" si="2"/>
        <v>385049.19000000006</v>
      </c>
      <c r="H66" s="38">
        <f t="shared" si="2"/>
        <v>385049.19000000006</v>
      </c>
      <c r="I66" s="38">
        <f t="shared" si="2"/>
        <v>277460</v>
      </c>
      <c r="J66" s="38">
        <f>SUM(J5:J65)</f>
        <v>277460</v>
      </c>
      <c r="K66" s="38">
        <f t="shared" si="2"/>
        <v>236212</v>
      </c>
      <c r="L66" s="38">
        <f t="shared" si="2"/>
        <v>236212</v>
      </c>
    </row>
    <row r="67" spans="1:12" ht="15.75" thickTop="1" x14ac:dyDescent="0.25">
      <c r="A67" s="57">
        <f t="shared" si="0"/>
        <v>63</v>
      </c>
      <c r="B67" s="58"/>
      <c r="C67" s="35"/>
      <c r="D67" s="35"/>
      <c r="E67" s="35"/>
      <c r="F67" s="35"/>
      <c r="G67" s="35"/>
      <c r="H67" s="35"/>
      <c r="I67" s="35"/>
      <c r="J67" s="35"/>
      <c r="K67" s="35"/>
      <c r="L67" s="35"/>
    </row>
    <row r="68" spans="1:12" x14ac:dyDescent="0.25">
      <c r="A68" s="57">
        <f t="shared" si="0"/>
        <v>64</v>
      </c>
      <c r="B68" s="58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 ht="15.75" thickBot="1" x14ac:dyDescent="0.3">
      <c r="A69" s="60">
        <f t="shared" si="0"/>
        <v>65</v>
      </c>
      <c r="B69" s="61"/>
      <c r="C69" s="66"/>
      <c r="D69" s="66"/>
      <c r="E69" s="66"/>
      <c r="F69" s="66"/>
      <c r="G69" s="66"/>
      <c r="H69" s="66"/>
      <c r="I69" s="66"/>
      <c r="J69" s="66"/>
      <c r="K69" s="66"/>
      <c r="L69" s="66"/>
    </row>
    <row r="70" spans="1:12" ht="15.75" thickTop="1" x14ac:dyDescent="0.25"/>
  </sheetData>
  <mergeCells count="7">
    <mergeCell ref="C3:D3"/>
    <mergeCell ref="E3:F3"/>
    <mergeCell ref="G3:H3"/>
    <mergeCell ref="I3:J3"/>
    <mergeCell ref="K3:L3"/>
    <mergeCell ref="A1:L1"/>
    <mergeCell ref="A2:L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Partidas de Ajuste</vt:lpstr>
      <vt:lpstr>Estado de Resultados</vt:lpstr>
      <vt:lpstr>Balance General</vt:lpstr>
      <vt:lpstr>Hoja de Trabajo</vt:lpstr>
      <vt:lpstr>'Balance General'!Área_de_impresión</vt:lpstr>
      <vt:lpstr>'Estado de Resultados'!Área_de_impresión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Giron</dc:creator>
  <cp:lastModifiedBy>Kevin Giron</cp:lastModifiedBy>
  <cp:lastPrinted>2021-07-19T17:21:24Z</cp:lastPrinted>
  <dcterms:created xsi:type="dcterms:W3CDTF">2021-07-16T17:56:44Z</dcterms:created>
  <dcterms:modified xsi:type="dcterms:W3CDTF">2021-07-19T17:58:04Z</dcterms:modified>
</cp:coreProperties>
</file>