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8235"/>
  </bookViews>
  <sheets>
    <sheet name="Hoja1" sheetId="1" r:id="rId1"/>
    <sheet name="Hoja2" sheetId="2" r:id="rId2"/>
  </sheets>
  <definedNames>
    <definedName name="_xlnm._FilterDatabase" localSheetId="0" hidden="1">Hoja1!$B$6:$L$29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4" i="1" l="1"/>
  <c r="F43" i="1"/>
  <c r="F42" i="1"/>
  <c r="F41" i="1"/>
  <c r="F40" i="1"/>
  <c r="F39" i="1"/>
  <c r="F35" i="1"/>
  <c r="F34" i="1"/>
  <c r="F33" i="1"/>
  <c r="R11" i="1"/>
  <c r="R13" i="1" s="1"/>
  <c r="R15" i="1" s="1"/>
  <c r="R17" i="1" s="1"/>
  <c r="R19" i="1" s="1"/>
  <c r="R21" i="1" s="1"/>
  <c r="R23" i="1" s="1"/>
  <c r="R25" i="1" s="1"/>
  <c r="R27" i="1" s="1"/>
  <c r="R29" i="1" s="1"/>
  <c r="R12" i="1"/>
  <c r="R14" i="1" s="1"/>
  <c r="R16" i="1" s="1"/>
  <c r="R18" i="1" s="1"/>
  <c r="R20" i="1" s="1"/>
  <c r="R22" i="1" s="1"/>
  <c r="R24" i="1" s="1"/>
  <c r="R26" i="1" s="1"/>
  <c r="R28" i="1" s="1"/>
  <c r="R10" i="1"/>
  <c r="Q11" i="1"/>
  <c r="Q13" i="1" s="1"/>
  <c r="Q15" i="1" s="1"/>
  <c r="Q17" i="1" s="1"/>
  <c r="Q19" i="1" s="1"/>
  <c r="Q21" i="1" s="1"/>
  <c r="Q23" i="1" s="1"/>
  <c r="Q25" i="1" s="1"/>
  <c r="Q27" i="1" s="1"/>
  <c r="Q29" i="1" s="1"/>
  <c r="Q12" i="1"/>
  <c r="Q14" i="1" s="1"/>
  <c r="Q16" i="1" s="1"/>
  <c r="Q18" i="1" s="1"/>
  <c r="Q20" i="1" s="1"/>
  <c r="Q22" i="1" s="1"/>
  <c r="Q24" i="1" s="1"/>
  <c r="Q26" i="1" s="1"/>
  <c r="Q28" i="1" s="1"/>
  <c r="Q10" i="1"/>
  <c r="P11" i="1"/>
  <c r="P13" i="1" s="1"/>
  <c r="P15" i="1" s="1"/>
  <c r="P17" i="1" s="1"/>
  <c r="P19" i="1" s="1"/>
  <c r="P21" i="1" s="1"/>
  <c r="P23" i="1" s="1"/>
  <c r="P25" i="1" s="1"/>
  <c r="P27" i="1" s="1"/>
  <c r="P29" i="1" s="1"/>
  <c r="P12" i="1"/>
  <c r="P14" i="1" s="1"/>
  <c r="P16" i="1" s="1"/>
  <c r="P18" i="1" s="1"/>
  <c r="P20" i="1" s="1"/>
  <c r="P22" i="1" s="1"/>
  <c r="P24" i="1" s="1"/>
  <c r="P26" i="1" s="1"/>
  <c r="P28" i="1" s="1"/>
  <c r="P10" i="1"/>
  <c r="O13" i="1"/>
  <c r="O15" i="1" s="1"/>
  <c r="O17" i="1" s="1"/>
  <c r="O19" i="1" s="1"/>
  <c r="O21" i="1" s="1"/>
  <c r="O23" i="1" s="1"/>
  <c r="O25" i="1" s="1"/>
  <c r="O27" i="1" s="1"/>
  <c r="O29" i="1" s="1"/>
  <c r="O11" i="1"/>
  <c r="O12" i="1"/>
  <c r="O14" i="1" s="1"/>
  <c r="O16" i="1" s="1"/>
  <c r="O18" i="1" s="1"/>
  <c r="O20" i="1" s="1"/>
  <c r="O22" i="1" s="1"/>
  <c r="O24" i="1" s="1"/>
  <c r="O26" i="1" s="1"/>
  <c r="O28" i="1" s="1"/>
  <c r="O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10" i="1"/>
  <c r="H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</calcChain>
</file>

<file path=xl/sharedStrings.xml><?xml version="1.0" encoding="utf-8"?>
<sst xmlns="http://schemas.openxmlformats.org/spreadsheetml/2006/main" count="76" uniqueCount="50">
  <si>
    <t>No.</t>
  </si>
  <si>
    <t>Producto</t>
  </si>
  <si>
    <t>Cantidad</t>
  </si>
  <si>
    <t>Precio unitario</t>
  </si>
  <si>
    <t>Descuento</t>
  </si>
  <si>
    <t>Fecha de vencimiento</t>
  </si>
  <si>
    <t>Clasificación</t>
  </si>
  <si>
    <t>Precio - descuento</t>
  </si>
  <si>
    <t>Sal</t>
  </si>
  <si>
    <t>Azucar</t>
  </si>
  <si>
    <t>Manzanas</t>
  </si>
  <si>
    <t>Brócoli</t>
  </si>
  <si>
    <t>Repollo</t>
  </si>
  <si>
    <t>Café</t>
  </si>
  <si>
    <t>Detergente</t>
  </si>
  <si>
    <t>Harina</t>
  </si>
  <si>
    <t>Sandías</t>
  </si>
  <si>
    <t>Jabón de manos</t>
  </si>
  <si>
    <t>Papas</t>
  </si>
  <si>
    <t>Naranjas</t>
  </si>
  <si>
    <t>Zanahorias</t>
  </si>
  <si>
    <t>Limones</t>
  </si>
  <si>
    <t>Tomates</t>
  </si>
  <si>
    <t>Té</t>
  </si>
  <si>
    <t>Miel</t>
  </si>
  <si>
    <t>Duraznos</t>
  </si>
  <si>
    <t>Aguacates</t>
  </si>
  <si>
    <t>Uvas</t>
  </si>
  <si>
    <t>Verduras</t>
  </si>
  <si>
    <t>Frutas</t>
  </si>
  <si>
    <t>Consumo Diario</t>
  </si>
  <si>
    <t>%</t>
  </si>
  <si>
    <t>Valor del descuento en Quetzales</t>
  </si>
  <si>
    <t>Q</t>
  </si>
  <si>
    <t>Nombre de la Empresa: Distribuidora los Hermanos</t>
  </si>
  <si>
    <t xml:space="preserve">Grado y Curso: 4to. Bachillerato-Sistemas e instalacion de software </t>
  </si>
  <si>
    <t>Enero</t>
  </si>
  <si>
    <t>Febrero</t>
  </si>
  <si>
    <t>Marzo</t>
  </si>
  <si>
    <t xml:space="preserve">Promedio de ventas </t>
  </si>
  <si>
    <t>Ventas - Trimestre 1</t>
  </si>
  <si>
    <t>Resultado Enero</t>
  </si>
  <si>
    <t>Resultado Febrero</t>
  </si>
  <si>
    <t>Resultado Marzo</t>
  </si>
  <si>
    <t>&gt; Q2500.00</t>
  </si>
  <si>
    <t>Resultado General</t>
  </si>
  <si>
    <t xml:space="preserve">                       CLASIFICACÓN </t>
  </si>
  <si>
    <t xml:space="preserve">Consumo Diario </t>
  </si>
  <si>
    <t xml:space="preserve">                           Descuento</t>
  </si>
  <si>
    <t xml:space="preserve">                          Emanuel Bonifacio García Tzoc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</si>
</sst>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Q&quot;#,##0.00"/>
    <numFmt numFmtId="165" formatCode="[$-F800]dddd\,\ mmmm\ dd\,\ yyyy"/>
  </numFmts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Another Day V2"/>
      <family val="3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164" fontId="0" fillId="3" borderId="1" xfId="0" applyNumberFormat="1" applyFill="1" applyBorder="1"/>
    <xf numFmtId="9" fontId="0" fillId="3" borderId="1" xfId="0" applyNumberFormat="1" applyFill="1" applyBorder="1"/>
    <xf numFmtId="165" fontId="0" fillId="3" borderId="1" xfId="0" applyNumberFormat="1" applyFill="1" applyBorder="1"/>
    <xf numFmtId="164" fontId="0" fillId="0" borderId="0" xfId="0" applyNumberFormat="1"/>
    <xf numFmtId="164" fontId="0" fillId="0" borderId="0" xfId="0" applyNumberFormat="1" applyBorder="1" applyAlignment="1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6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0" fillId="2" borderId="10" xfId="0" applyFill="1" applyBorder="1"/>
    <xf numFmtId="0" fontId="0" fillId="2" borderId="9" xfId="0" applyFill="1" applyBorder="1"/>
    <xf numFmtId="9" fontId="0" fillId="3" borderId="1" xfId="1" applyNumberFormat="1" applyFont="1" applyFill="1" applyBorder="1"/>
    <xf numFmtId="0" fontId="0" fillId="4" borderId="9" xfId="0" applyFill="1" applyBorder="1"/>
    <xf numFmtId="0" fontId="0" fillId="4" borderId="10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4"/>
  <sheetViews>
    <sheetView tabSelected="1" topLeftCell="A28" workbookViewId="0">
      <selection activeCell="J34" sqref="J34"/>
    </sheetView>
  </sheetViews>
  <sheetFormatPr baseColWidth="10" defaultRowHeight="15"/>
  <cols>
    <col min="2" max="2" width="4.140625" bestFit="1" customWidth="1"/>
    <col min="3" max="3" width="14.7109375" customWidth="1"/>
    <col min="4" max="4" width="10" customWidth="1"/>
    <col min="5" max="5" width="17.5703125" customWidth="1"/>
    <col min="6" max="6" width="15.28515625" customWidth="1"/>
    <col min="8" max="8" width="17.85546875" customWidth="1"/>
    <col min="9" max="9" width="17.5703125" customWidth="1"/>
    <col min="10" max="10" width="31.28515625" customWidth="1"/>
    <col min="11" max="12" width="9.5703125" style="8" bestFit="1" customWidth="1"/>
    <col min="13" max="13" width="11.42578125" style="8"/>
    <col min="14" max="14" width="19.28515625" style="8" bestFit="1" customWidth="1"/>
    <col min="15" max="15" width="11.85546875" bestFit="1" customWidth="1"/>
  </cols>
  <sheetData>
    <row r="2" spans="2:18">
      <c r="B2" s="15" t="s">
        <v>34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2:18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9"/>
      <c r="N3" s="9"/>
      <c r="O3" s="1"/>
    </row>
    <row r="4" spans="2:18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9"/>
      <c r="N4" s="9"/>
      <c r="O4" s="1"/>
    </row>
    <row r="5" spans="2:18">
      <c r="B5" s="2"/>
      <c r="C5" s="1"/>
      <c r="D5" s="1"/>
      <c r="E5" s="1"/>
      <c r="F5" s="1"/>
      <c r="G5" s="1"/>
      <c r="H5" s="1"/>
      <c r="I5" s="1"/>
      <c r="J5" s="1"/>
      <c r="K5" s="9"/>
      <c r="L5" s="9"/>
      <c r="M5" s="9"/>
      <c r="N5" s="9"/>
      <c r="O5" s="1"/>
    </row>
    <row r="6" spans="2:18">
      <c r="B6" s="17" t="s">
        <v>35</v>
      </c>
      <c r="C6" s="18"/>
      <c r="D6" s="18"/>
      <c r="E6" s="19"/>
      <c r="F6" s="16"/>
      <c r="G6" s="16"/>
      <c r="H6" s="16"/>
      <c r="I6" s="16"/>
      <c r="J6" s="16"/>
      <c r="K6" s="16"/>
      <c r="L6" s="16"/>
    </row>
    <row r="7" spans="2:18" ht="23.25" customHeight="1">
      <c r="B7" s="20"/>
      <c r="C7" s="21"/>
      <c r="D7" s="21"/>
      <c r="E7" s="22"/>
      <c r="F7" s="16"/>
      <c r="G7" s="16"/>
      <c r="H7" s="16"/>
      <c r="I7" s="16"/>
      <c r="J7" s="16"/>
      <c r="K7" s="16"/>
      <c r="L7" s="16"/>
    </row>
    <row r="8" spans="2:18">
      <c r="G8" t="s">
        <v>31</v>
      </c>
      <c r="H8" t="s">
        <v>33</v>
      </c>
      <c r="I8" t="s">
        <v>33</v>
      </c>
      <c r="K8" s="14" t="s">
        <v>40</v>
      </c>
      <c r="L8" s="14"/>
      <c r="M8" s="14"/>
      <c r="N8" s="14"/>
      <c r="O8" s="13" t="s">
        <v>44</v>
      </c>
      <c r="P8" s="13" t="s">
        <v>44</v>
      </c>
      <c r="Q8" s="13" t="s">
        <v>44</v>
      </c>
      <c r="R8" s="13" t="s">
        <v>44</v>
      </c>
    </row>
    <row r="9" spans="2:18" ht="44.25" customHeight="1">
      <c r="B9" s="10" t="s">
        <v>0</v>
      </c>
      <c r="C9" s="10" t="s">
        <v>1</v>
      </c>
      <c r="D9" s="10" t="s">
        <v>2</v>
      </c>
      <c r="E9" s="10" t="s">
        <v>6</v>
      </c>
      <c r="F9" s="10" t="s">
        <v>3</v>
      </c>
      <c r="G9" s="10" t="s">
        <v>4</v>
      </c>
      <c r="H9" s="10" t="s">
        <v>32</v>
      </c>
      <c r="I9" s="10" t="s">
        <v>7</v>
      </c>
      <c r="J9" s="10" t="s">
        <v>5</v>
      </c>
      <c r="K9" s="11" t="s">
        <v>36</v>
      </c>
      <c r="L9" s="11" t="s">
        <v>37</v>
      </c>
      <c r="M9" s="11" t="s">
        <v>38</v>
      </c>
      <c r="N9" s="11" t="s">
        <v>39</v>
      </c>
      <c r="O9" s="12" t="s">
        <v>41</v>
      </c>
      <c r="P9" s="12" t="s">
        <v>42</v>
      </c>
      <c r="Q9" s="12" t="s">
        <v>43</v>
      </c>
      <c r="R9" s="12" t="s">
        <v>45</v>
      </c>
    </row>
    <row r="10" spans="2:18">
      <c r="B10" s="4">
        <v>1</v>
      </c>
      <c r="C10" s="4" t="s">
        <v>8</v>
      </c>
      <c r="D10" s="4">
        <v>105</v>
      </c>
      <c r="E10" s="4" t="s">
        <v>30</v>
      </c>
      <c r="F10" s="5">
        <v>6</v>
      </c>
      <c r="G10" s="6">
        <v>0.05</v>
      </c>
      <c r="H10" s="5">
        <f>(F10-G10)</f>
        <v>5.95</v>
      </c>
      <c r="I10" s="5">
        <f>(F10-G10)</f>
        <v>5.95</v>
      </c>
      <c r="J10" s="7">
        <v>44755</v>
      </c>
      <c r="K10" s="5">
        <v>2526</v>
      </c>
      <c r="L10" s="5">
        <v>3484</v>
      </c>
      <c r="M10" s="5">
        <v>4960</v>
      </c>
      <c r="N10" s="5">
        <f>AVERAGE(K10,L10,M10)</f>
        <v>3656.6666666666665</v>
      </c>
      <c r="O10" s="5" t="str">
        <f>IF(O8&gt;=K10, "Ganancia", "perdida")</f>
        <v>Ganancia</v>
      </c>
      <c r="P10" s="5" t="str">
        <f>IF(P8&gt;=L10, "Ganancia","perdida")</f>
        <v>Ganancia</v>
      </c>
      <c r="Q10" s="5" t="str">
        <f>IF(Q8&gt;=M10,"Ganancia","Perdida")</f>
        <v>Ganancia</v>
      </c>
      <c r="R10" s="5" t="str">
        <f>IF(R8&gt;=K10&gt;=L10&gt;=M10,"Ganancia","Perdida")</f>
        <v>Ganancia</v>
      </c>
    </row>
    <row r="11" spans="2:18">
      <c r="B11" s="4">
        <v>2</v>
      </c>
      <c r="C11" s="4" t="s">
        <v>9</v>
      </c>
      <c r="D11" s="4">
        <v>87</v>
      </c>
      <c r="E11" s="4" t="s">
        <v>30</v>
      </c>
      <c r="F11" s="5">
        <v>4</v>
      </c>
      <c r="G11" s="6">
        <v>0.04</v>
      </c>
      <c r="H11" s="5">
        <f>(F11-G11)</f>
        <v>3.96</v>
      </c>
      <c r="I11" s="5">
        <f>(F11-G11)</f>
        <v>3.96</v>
      </c>
      <c r="J11" s="7">
        <v>44704</v>
      </c>
      <c r="K11" s="5">
        <v>3484</v>
      </c>
      <c r="L11" s="5">
        <v>3916</v>
      </c>
      <c r="M11" s="5">
        <v>2706</v>
      </c>
      <c r="N11" s="5">
        <f t="shared" ref="N11:N29" si="0">AVERAGE(K11,L11,M11)</f>
        <v>3368.6666666666665</v>
      </c>
      <c r="O11" s="5" t="str">
        <f>IF(O9&gt;=K11, "Ganancia", "perdida")</f>
        <v>Ganancia</v>
      </c>
      <c r="P11" s="5" t="str">
        <f t="shared" ref="P11:P29" si="1">IF(P9&gt;=L11, "Ganancia","perdida")</f>
        <v>Ganancia</v>
      </c>
      <c r="Q11" s="5" t="str">
        <f t="shared" ref="Q11:Q29" si="2">IF(Q9&gt;=M11,"Ganancia","Perdida")</f>
        <v>Ganancia</v>
      </c>
      <c r="R11" s="5" t="str">
        <f t="shared" ref="R11:R29" si="3">IF(R9&gt;=K11&gt;=L11&gt;=M11,"Ganancia","Perdida")</f>
        <v>Ganancia</v>
      </c>
    </row>
    <row r="12" spans="2:18">
      <c r="B12" s="4">
        <v>3</v>
      </c>
      <c r="C12" s="4" t="s">
        <v>10</v>
      </c>
      <c r="D12" s="4">
        <v>80</v>
      </c>
      <c r="E12" s="4" t="s">
        <v>29</v>
      </c>
      <c r="F12" s="5">
        <v>4</v>
      </c>
      <c r="G12" s="6">
        <v>0.02</v>
      </c>
      <c r="H12" s="5">
        <f t="shared" ref="H12:H29" si="4">(F12-G12)</f>
        <v>3.98</v>
      </c>
      <c r="I12" s="5">
        <f t="shared" ref="I12:I29" si="5">(F12-G12)</f>
        <v>3.98</v>
      </c>
      <c r="J12" s="7">
        <v>45050</v>
      </c>
      <c r="K12" s="5">
        <v>4890</v>
      </c>
      <c r="L12" s="5">
        <v>2667</v>
      </c>
      <c r="M12" s="5">
        <v>2805</v>
      </c>
      <c r="N12" s="5">
        <f t="shared" si="0"/>
        <v>3454</v>
      </c>
      <c r="O12" s="5" t="str">
        <f t="shared" ref="O11:O29" si="6">IF(O10&gt;=K12, "Ganancia", "perdida")</f>
        <v>Ganancia</v>
      </c>
      <c r="P12" s="5" t="str">
        <f t="shared" si="1"/>
        <v>Ganancia</v>
      </c>
      <c r="Q12" s="5" t="str">
        <f t="shared" si="2"/>
        <v>Ganancia</v>
      </c>
      <c r="R12" s="5" t="str">
        <f t="shared" si="3"/>
        <v>Ganancia</v>
      </c>
    </row>
    <row r="13" spans="2:18">
      <c r="B13" s="4">
        <v>4</v>
      </c>
      <c r="C13" s="4" t="s">
        <v>11</v>
      </c>
      <c r="D13" s="4">
        <v>75</v>
      </c>
      <c r="E13" s="4" t="s">
        <v>28</v>
      </c>
      <c r="F13" s="5">
        <v>6</v>
      </c>
      <c r="G13" s="6">
        <v>0.05</v>
      </c>
      <c r="H13" s="5">
        <f t="shared" si="4"/>
        <v>5.95</v>
      </c>
      <c r="I13" s="5">
        <f t="shared" si="5"/>
        <v>5.95</v>
      </c>
      <c r="J13" s="7">
        <v>44632</v>
      </c>
      <c r="K13" s="5">
        <v>3599</v>
      </c>
      <c r="L13" s="5">
        <v>3843</v>
      </c>
      <c r="M13" s="5">
        <v>4826</v>
      </c>
      <c r="N13" s="5">
        <f t="shared" si="0"/>
        <v>4089.3333333333335</v>
      </c>
      <c r="O13" s="5" t="str">
        <f>IF(O11&gt;=K13, "Ganancia", "perdida")</f>
        <v>Ganancia</v>
      </c>
      <c r="P13" s="5" t="str">
        <f t="shared" si="1"/>
        <v>Ganancia</v>
      </c>
      <c r="Q13" s="5" t="str">
        <f t="shared" si="2"/>
        <v>Ganancia</v>
      </c>
      <c r="R13" s="5" t="str">
        <f t="shared" si="3"/>
        <v>Ganancia</v>
      </c>
    </row>
    <row r="14" spans="2:18">
      <c r="B14" s="4">
        <v>5</v>
      </c>
      <c r="C14" s="4" t="s">
        <v>12</v>
      </c>
      <c r="D14" s="4">
        <v>91</v>
      </c>
      <c r="E14" s="4" t="s">
        <v>28</v>
      </c>
      <c r="F14" s="5">
        <v>6</v>
      </c>
      <c r="G14" s="6">
        <v>0.06</v>
      </c>
      <c r="H14" s="5">
        <f t="shared" si="4"/>
        <v>5.94</v>
      </c>
      <c r="I14" s="5">
        <f t="shared" si="5"/>
        <v>5.94</v>
      </c>
      <c r="J14" s="7">
        <v>7</v>
      </c>
      <c r="K14" s="5">
        <v>3229</v>
      </c>
      <c r="L14" s="5">
        <v>4792</v>
      </c>
      <c r="M14" s="5">
        <v>3443</v>
      </c>
      <c r="N14" s="5">
        <f t="shared" si="0"/>
        <v>3821.3333333333335</v>
      </c>
      <c r="O14" s="5" t="str">
        <f t="shared" si="6"/>
        <v>Ganancia</v>
      </c>
      <c r="P14" s="5" t="str">
        <f t="shared" si="1"/>
        <v>Ganancia</v>
      </c>
      <c r="Q14" s="5" t="str">
        <f t="shared" si="2"/>
        <v>Ganancia</v>
      </c>
      <c r="R14" s="5" t="str">
        <f t="shared" si="3"/>
        <v>Ganancia</v>
      </c>
    </row>
    <row r="15" spans="2:18">
      <c r="B15" s="4">
        <v>6</v>
      </c>
      <c r="C15" s="4" t="s">
        <v>13</v>
      </c>
      <c r="D15" s="4">
        <v>76</v>
      </c>
      <c r="E15" s="4" t="s">
        <v>30</v>
      </c>
      <c r="F15" s="5">
        <v>5</v>
      </c>
      <c r="G15" s="6">
        <v>0.02</v>
      </c>
      <c r="H15" s="5">
        <f t="shared" si="4"/>
        <v>4.9800000000000004</v>
      </c>
      <c r="I15" s="5">
        <f t="shared" si="5"/>
        <v>4.9800000000000004</v>
      </c>
      <c r="J15" s="7">
        <v>44627</v>
      </c>
      <c r="K15" s="5">
        <v>3829</v>
      </c>
      <c r="L15" s="5">
        <v>4487</v>
      </c>
      <c r="M15" s="5">
        <v>2850</v>
      </c>
      <c r="N15" s="5">
        <f t="shared" si="0"/>
        <v>3722</v>
      </c>
      <c r="O15" s="5" t="str">
        <f t="shared" si="6"/>
        <v>Ganancia</v>
      </c>
      <c r="P15" s="5" t="str">
        <f t="shared" si="1"/>
        <v>Ganancia</v>
      </c>
      <c r="Q15" s="5" t="str">
        <f t="shared" si="2"/>
        <v>Ganancia</v>
      </c>
      <c r="R15" s="5" t="str">
        <f t="shared" si="3"/>
        <v>Ganancia</v>
      </c>
    </row>
    <row r="16" spans="2:18">
      <c r="B16" s="4">
        <v>7</v>
      </c>
      <c r="C16" s="4" t="s">
        <v>14</v>
      </c>
      <c r="D16" s="4">
        <v>62</v>
      </c>
      <c r="E16" s="4" t="s">
        <v>30</v>
      </c>
      <c r="F16" s="5">
        <v>4</v>
      </c>
      <c r="G16" s="6">
        <v>0.03</v>
      </c>
      <c r="H16" s="5">
        <f t="shared" si="4"/>
        <v>3.97</v>
      </c>
      <c r="I16" s="5">
        <f t="shared" si="5"/>
        <v>3.97</v>
      </c>
      <c r="J16" s="7">
        <v>44685</v>
      </c>
      <c r="K16" s="5">
        <v>3674</v>
      </c>
      <c r="L16" s="5">
        <v>4184</v>
      </c>
      <c r="M16" s="5">
        <v>3558</v>
      </c>
      <c r="N16" s="5">
        <f t="shared" si="0"/>
        <v>3805.3333333333335</v>
      </c>
      <c r="O16" s="5" t="str">
        <f t="shared" si="6"/>
        <v>Ganancia</v>
      </c>
      <c r="P16" s="5" t="str">
        <f t="shared" si="1"/>
        <v>Ganancia</v>
      </c>
      <c r="Q16" s="5" t="str">
        <f t="shared" si="2"/>
        <v>Ganancia</v>
      </c>
      <c r="R16" s="5" t="str">
        <f t="shared" si="3"/>
        <v>Ganancia</v>
      </c>
    </row>
    <row r="17" spans="2:18">
      <c r="B17" s="4">
        <v>8</v>
      </c>
      <c r="C17" s="4" t="s">
        <v>15</v>
      </c>
      <c r="D17" s="4">
        <v>99</v>
      </c>
      <c r="E17" s="4" t="s">
        <v>30</v>
      </c>
      <c r="F17" s="5">
        <v>5</v>
      </c>
      <c r="G17" s="6">
        <v>0.01</v>
      </c>
      <c r="H17" s="5">
        <f t="shared" si="4"/>
        <v>4.99</v>
      </c>
      <c r="I17" s="5">
        <f t="shared" si="5"/>
        <v>4.99</v>
      </c>
      <c r="J17" s="7">
        <v>44901</v>
      </c>
      <c r="K17" s="5">
        <v>4962</v>
      </c>
      <c r="L17" s="5">
        <v>2634</v>
      </c>
      <c r="M17" s="5">
        <v>4473</v>
      </c>
      <c r="N17" s="5">
        <f t="shared" si="0"/>
        <v>4023</v>
      </c>
      <c r="O17" s="5" t="str">
        <f t="shared" si="6"/>
        <v>Ganancia</v>
      </c>
      <c r="P17" s="5" t="str">
        <f t="shared" si="1"/>
        <v>Ganancia</v>
      </c>
      <c r="Q17" s="5" t="str">
        <f t="shared" si="2"/>
        <v>Ganancia</v>
      </c>
      <c r="R17" s="5" t="str">
        <f t="shared" si="3"/>
        <v>Ganancia</v>
      </c>
    </row>
    <row r="18" spans="2:18">
      <c r="B18" s="4">
        <v>9</v>
      </c>
      <c r="C18" s="4" t="s">
        <v>16</v>
      </c>
      <c r="D18" s="4">
        <v>90</v>
      </c>
      <c r="E18" s="4" t="s">
        <v>29</v>
      </c>
      <c r="F18" s="5">
        <v>4</v>
      </c>
      <c r="G18" s="6">
        <v>0.04</v>
      </c>
      <c r="H18" s="5">
        <f t="shared" si="4"/>
        <v>3.96</v>
      </c>
      <c r="I18" s="5">
        <f t="shared" si="5"/>
        <v>3.96</v>
      </c>
      <c r="J18" s="7">
        <v>44877</v>
      </c>
      <c r="K18" s="5">
        <v>4600</v>
      </c>
      <c r="L18" s="5">
        <v>2837</v>
      </c>
      <c r="M18" s="5">
        <v>4707</v>
      </c>
      <c r="N18" s="5">
        <f t="shared" si="0"/>
        <v>4048</v>
      </c>
      <c r="O18" s="5" t="str">
        <f t="shared" si="6"/>
        <v>Ganancia</v>
      </c>
      <c r="P18" s="5" t="str">
        <f t="shared" si="1"/>
        <v>Ganancia</v>
      </c>
      <c r="Q18" s="5" t="str">
        <f t="shared" si="2"/>
        <v>Ganancia</v>
      </c>
      <c r="R18" s="5" t="str">
        <f t="shared" si="3"/>
        <v>Ganancia</v>
      </c>
    </row>
    <row r="19" spans="2:18">
      <c r="B19" s="4">
        <v>10</v>
      </c>
      <c r="C19" s="4" t="s">
        <v>17</v>
      </c>
      <c r="D19" s="4">
        <v>50</v>
      </c>
      <c r="E19" s="4" t="s">
        <v>30</v>
      </c>
      <c r="F19" s="5">
        <v>4</v>
      </c>
      <c r="G19" s="6">
        <v>0.03</v>
      </c>
      <c r="H19" s="5">
        <f t="shared" si="4"/>
        <v>3.97</v>
      </c>
      <c r="I19" s="5">
        <f t="shared" si="5"/>
        <v>3.97</v>
      </c>
      <c r="J19" s="7">
        <v>44625</v>
      </c>
      <c r="K19" s="5">
        <v>2631</v>
      </c>
      <c r="L19" s="5">
        <v>4204</v>
      </c>
      <c r="M19" s="5">
        <v>4775</v>
      </c>
      <c r="N19" s="5">
        <f t="shared" si="0"/>
        <v>3870</v>
      </c>
      <c r="O19" s="5" t="str">
        <f t="shared" si="6"/>
        <v>Ganancia</v>
      </c>
      <c r="P19" s="5" t="str">
        <f t="shared" si="1"/>
        <v>Ganancia</v>
      </c>
      <c r="Q19" s="5" t="str">
        <f t="shared" si="2"/>
        <v>Ganancia</v>
      </c>
      <c r="R19" s="5" t="str">
        <f t="shared" si="3"/>
        <v>Ganancia</v>
      </c>
    </row>
    <row r="20" spans="2:18">
      <c r="B20" s="4">
        <v>11</v>
      </c>
      <c r="C20" s="4" t="s">
        <v>18</v>
      </c>
      <c r="D20" s="4">
        <v>67</v>
      </c>
      <c r="E20" s="4" t="s">
        <v>28</v>
      </c>
      <c r="F20" s="5">
        <v>5</v>
      </c>
      <c r="G20" s="6">
        <v>0.02</v>
      </c>
      <c r="H20" s="5">
        <f t="shared" si="4"/>
        <v>4.9800000000000004</v>
      </c>
      <c r="I20" s="5">
        <f t="shared" si="5"/>
        <v>4.9800000000000004</v>
      </c>
      <c r="J20" s="7">
        <v>44964</v>
      </c>
      <c r="K20" s="5">
        <v>2737</v>
      </c>
      <c r="L20" s="5">
        <v>2719</v>
      </c>
      <c r="M20" s="5">
        <v>4948</v>
      </c>
      <c r="N20" s="5">
        <f t="shared" si="0"/>
        <v>3468</v>
      </c>
      <c r="O20" s="5" t="str">
        <f t="shared" si="6"/>
        <v>Ganancia</v>
      </c>
      <c r="P20" s="5" t="str">
        <f t="shared" si="1"/>
        <v>Ganancia</v>
      </c>
      <c r="Q20" s="5" t="str">
        <f t="shared" si="2"/>
        <v>Ganancia</v>
      </c>
      <c r="R20" s="5" t="str">
        <f t="shared" si="3"/>
        <v>Ganancia</v>
      </c>
    </row>
    <row r="21" spans="2:18">
      <c r="B21" s="4">
        <v>12</v>
      </c>
      <c r="C21" s="4" t="s">
        <v>19</v>
      </c>
      <c r="D21" s="4">
        <v>71</v>
      </c>
      <c r="E21" s="4" t="s">
        <v>29</v>
      </c>
      <c r="F21" s="5">
        <v>6</v>
      </c>
      <c r="G21" s="6">
        <v>0.05</v>
      </c>
      <c r="H21" s="5">
        <f t="shared" si="4"/>
        <v>5.95</v>
      </c>
      <c r="I21" s="5">
        <f t="shared" si="5"/>
        <v>5.95</v>
      </c>
      <c r="J21" s="7">
        <v>44570</v>
      </c>
      <c r="K21" s="5">
        <v>4049</v>
      </c>
      <c r="L21" s="5">
        <v>4253</v>
      </c>
      <c r="M21" s="5">
        <v>3108</v>
      </c>
      <c r="N21" s="5">
        <f t="shared" si="0"/>
        <v>3803.3333333333335</v>
      </c>
      <c r="O21" s="5" t="str">
        <f t="shared" si="6"/>
        <v>Ganancia</v>
      </c>
      <c r="P21" s="5" t="str">
        <f t="shared" si="1"/>
        <v>Ganancia</v>
      </c>
      <c r="Q21" s="5" t="str">
        <f t="shared" si="2"/>
        <v>Ganancia</v>
      </c>
      <c r="R21" s="5" t="str">
        <f t="shared" si="3"/>
        <v>Ganancia</v>
      </c>
    </row>
    <row r="22" spans="2:18">
      <c r="B22" s="4">
        <v>13</v>
      </c>
      <c r="C22" s="4" t="s">
        <v>20</v>
      </c>
      <c r="D22" s="4">
        <v>66</v>
      </c>
      <c r="E22" s="4" t="s">
        <v>28</v>
      </c>
      <c r="F22" s="5">
        <v>4</v>
      </c>
      <c r="G22" s="6">
        <v>0.05</v>
      </c>
      <c r="H22" s="5">
        <f t="shared" si="4"/>
        <v>3.95</v>
      </c>
      <c r="I22" s="5">
        <f t="shared" si="5"/>
        <v>3.95</v>
      </c>
      <c r="J22" s="7">
        <v>44778</v>
      </c>
      <c r="K22" s="5">
        <v>4385</v>
      </c>
      <c r="L22" s="5">
        <v>3736</v>
      </c>
      <c r="M22" s="5">
        <v>2987</v>
      </c>
      <c r="N22" s="5">
        <f t="shared" si="0"/>
        <v>3702.6666666666665</v>
      </c>
      <c r="O22" s="5" t="str">
        <f t="shared" si="6"/>
        <v>Ganancia</v>
      </c>
      <c r="P22" s="5" t="str">
        <f t="shared" si="1"/>
        <v>Ganancia</v>
      </c>
      <c r="Q22" s="5" t="str">
        <f t="shared" si="2"/>
        <v>Ganancia</v>
      </c>
      <c r="R22" s="5" t="str">
        <f t="shared" si="3"/>
        <v>Ganancia</v>
      </c>
    </row>
    <row r="23" spans="2:18">
      <c r="B23" s="4">
        <v>14</v>
      </c>
      <c r="C23" s="4" t="s">
        <v>21</v>
      </c>
      <c r="D23" s="4">
        <v>85</v>
      </c>
      <c r="E23" s="4" t="s">
        <v>28</v>
      </c>
      <c r="F23" s="5">
        <v>6</v>
      </c>
      <c r="G23" s="6">
        <v>0.03</v>
      </c>
      <c r="H23" s="5">
        <f t="shared" si="4"/>
        <v>5.97</v>
      </c>
      <c r="I23" s="5">
        <f t="shared" si="5"/>
        <v>5.97</v>
      </c>
      <c r="J23" s="7">
        <v>44989</v>
      </c>
      <c r="K23" s="5">
        <v>3230</v>
      </c>
      <c r="L23" s="5">
        <v>4996</v>
      </c>
      <c r="M23" s="5">
        <v>3832</v>
      </c>
      <c r="N23" s="5">
        <f t="shared" si="0"/>
        <v>4019.3333333333335</v>
      </c>
      <c r="O23" s="5" t="str">
        <f t="shared" si="6"/>
        <v>Ganancia</v>
      </c>
      <c r="P23" s="5" t="str">
        <f t="shared" si="1"/>
        <v>Ganancia</v>
      </c>
      <c r="Q23" s="5" t="str">
        <f t="shared" si="2"/>
        <v>Ganancia</v>
      </c>
      <c r="R23" s="5" t="str">
        <f t="shared" si="3"/>
        <v>Ganancia</v>
      </c>
    </row>
    <row r="24" spans="2:18">
      <c r="B24" s="4">
        <v>15</v>
      </c>
      <c r="C24" s="4" t="s">
        <v>22</v>
      </c>
      <c r="D24" s="4">
        <v>110</v>
      </c>
      <c r="E24" s="4" t="s">
        <v>30</v>
      </c>
      <c r="F24" s="5">
        <v>4</v>
      </c>
      <c r="G24" s="6">
        <v>0.05</v>
      </c>
      <c r="H24" s="5">
        <f t="shared" si="4"/>
        <v>3.95</v>
      </c>
      <c r="I24" s="5">
        <f t="shared" si="5"/>
        <v>3.95</v>
      </c>
      <c r="J24" s="7">
        <v>44779</v>
      </c>
      <c r="K24" s="5">
        <v>2669</v>
      </c>
      <c r="L24" s="5">
        <v>4883</v>
      </c>
      <c r="M24" s="5">
        <v>2987</v>
      </c>
      <c r="N24" s="5">
        <f t="shared" si="0"/>
        <v>3513</v>
      </c>
      <c r="O24" s="5" t="str">
        <f t="shared" si="6"/>
        <v>Ganancia</v>
      </c>
      <c r="P24" s="5" t="str">
        <f t="shared" si="1"/>
        <v>Ganancia</v>
      </c>
      <c r="Q24" s="5" t="str">
        <f t="shared" si="2"/>
        <v>Ganancia</v>
      </c>
      <c r="R24" s="5" t="str">
        <f t="shared" si="3"/>
        <v>Ganancia</v>
      </c>
    </row>
    <row r="25" spans="2:18">
      <c r="B25" s="4">
        <v>16</v>
      </c>
      <c r="C25" s="4" t="s">
        <v>23</v>
      </c>
      <c r="D25" s="4">
        <v>70</v>
      </c>
      <c r="E25" s="4" t="s">
        <v>30</v>
      </c>
      <c r="F25" s="5">
        <v>6</v>
      </c>
      <c r="G25" s="6">
        <v>0.06</v>
      </c>
      <c r="H25" s="5">
        <f t="shared" si="4"/>
        <v>5.94</v>
      </c>
      <c r="I25" s="5">
        <f t="shared" si="5"/>
        <v>5.94</v>
      </c>
      <c r="J25" s="7">
        <v>44813</v>
      </c>
      <c r="K25" s="5">
        <v>2565</v>
      </c>
      <c r="L25" s="5">
        <v>3473</v>
      </c>
      <c r="M25" s="5">
        <v>4551</v>
      </c>
      <c r="N25" s="5">
        <f t="shared" si="0"/>
        <v>3529.6666666666665</v>
      </c>
      <c r="O25" s="5" t="str">
        <f t="shared" si="6"/>
        <v>Ganancia</v>
      </c>
      <c r="P25" s="5" t="str">
        <f t="shared" si="1"/>
        <v>Ganancia</v>
      </c>
      <c r="Q25" s="5" t="str">
        <f t="shared" si="2"/>
        <v>Ganancia</v>
      </c>
      <c r="R25" s="5" t="str">
        <f t="shared" si="3"/>
        <v>Ganancia</v>
      </c>
    </row>
    <row r="26" spans="2:18">
      <c r="B26" s="4">
        <v>17</v>
      </c>
      <c r="C26" s="4" t="s">
        <v>24</v>
      </c>
      <c r="D26" s="4">
        <v>53</v>
      </c>
      <c r="E26" s="4" t="s">
        <v>30</v>
      </c>
      <c r="F26" s="5">
        <v>4</v>
      </c>
      <c r="G26" s="6">
        <v>0.02</v>
      </c>
      <c r="H26" s="5">
        <f t="shared" si="4"/>
        <v>3.98</v>
      </c>
      <c r="I26" s="5">
        <f t="shared" si="5"/>
        <v>3.98</v>
      </c>
      <c r="J26" s="7">
        <v>44684</v>
      </c>
      <c r="K26" s="5">
        <v>4533</v>
      </c>
      <c r="L26" s="5">
        <v>2597</v>
      </c>
      <c r="M26" s="5">
        <v>4252</v>
      </c>
      <c r="N26" s="5">
        <f t="shared" si="0"/>
        <v>3794</v>
      </c>
      <c r="O26" s="5" t="str">
        <f t="shared" si="6"/>
        <v>Ganancia</v>
      </c>
      <c r="P26" s="5" t="str">
        <f t="shared" si="1"/>
        <v>Ganancia</v>
      </c>
      <c r="Q26" s="5" t="str">
        <f t="shared" si="2"/>
        <v>Ganancia</v>
      </c>
      <c r="R26" s="5" t="str">
        <f t="shared" si="3"/>
        <v>Ganancia</v>
      </c>
    </row>
    <row r="27" spans="2:18">
      <c r="B27" s="4">
        <v>18</v>
      </c>
      <c r="C27" s="4" t="s">
        <v>26</v>
      </c>
      <c r="D27" s="4">
        <v>111</v>
      </c>
      <c r="E27" s="4" t="s">
        <v>28</v>
      </c>
      <c r="F27" s="5">
        <v>4</v>
      </c>
      <c r="G27" s="6">
        <v>0.01</v>
      </c>
      <c r="H27" s="5">
        <f t="shared" si="4"/>
        <v>3.99</v>
      </c>
      <c r="I27" s="5">
        <f t="shared" si="5"/>
        <v>3.99</v>
      </c>
      <c r="J27" s="7">
        <v>44685</v>
      </c>
      <c r="K27" s="5">
        <v>3166</v>
      </c>
      <c r="L27" s="5">
        <v>3566</v>
      </c>
      <c r="M27" s="5">
        <v>2549</v>
      </c>
      <c r="N27" s="5">
        <f t="shared" si="0"/>
        <v>3093.6666666666665</v>
      </c>
      <c r="O27" s="5" t="str">
        <f t="shared" si="6"/>
        <v>Ganancia</v>
      </c>
      <c r="P27" s="5" t="str">
        <f t="shared" si="1"/>
        <v>Ganancia</v>
      </c>
      <c r="Q27" s="5" t="str">
        <f t="shared" si="2"/>
        <v>Ganancia</v>
      </c>
      <c r="R27" s="5" t="str">
        <f t="shared" si="3"/>
        <v>Ganancia</v>
      </c>
    </row>
    <row r="28" spans="2:18">
      <c r="B28" s="4">
        <v>19</v>
      </c>
      <c r="C28" s="4" t="s">
        <v>25</v>
      </c>
      <c r="D28" s="4">
        <v>67</v>
      </c>
      <c r="E28" s="4" t="s">
        <v>29</v>
      </c>
      <c r="F28" s="5">
        <v>4</v>
      </c>
      <c r="G28" s="6">
        <v>0.04</v>
      </c>
      <c r="H28" s="5">
        <f t="shared" si="4"/>
        <v>3.96</v>
      </c>
      <c r="I28" s="5">
        <f t="shared" si="5"/>
        <v>3.96</v>
      </c>
      <c r="J28" s="7">
        <v>44777</v>
      </c>
      <c r="K28" s="5">
        <v>4549</v>
      </c>
      <c r="L28" s="5">
        <v>2896</v>
      </c>
      <c r="M28" s="5">
        <v>4227</v>
      </c>
      <c r="N28" s="5">
        <f t="shared" si="0"/>
        <v>3890.6666666666665</v>
      </c>
      <c r="O28" s="5" t="str">
        <f t="shared" si="6"/>
        <v>Ganancia</v>
      </c>
      <c r="P28" s="5" t="str">
        <f t="shared" si="1"/>
        <v>Ganancia</v>
      </c>
      <c r="Q28" s="5" t="str">
        <f t="shared" si="2"/>
        <v>Ganancia</v>
      </c>
      <c r="R28" s="5" t="str">
        <f t="shared" si="3"/>
        <v>Ganancia</v>
      </c>
    </row>
    <row r="29" spans="2:18">
      <c r="B29" s="4">
        <v>20</v>
      </c>
      <c r="C29" s="4" t="s">
        <v>27</v>
      </c>
      <c r="D29" s="4">
        <v>100</v>
      </c>
      <c r="E29" s="4" t="s">
        <v>29</v>
      </c>
      <c r="F29" s="5">
        <v>6</v>
      </c>
      <c r="G29" s="6">
        <v>0.05</v>
      </c>
      <c r="H29" s="5">
        <f t="shared" si="4"/>
        <v>5.95</v>
      </c>
      <c r="I29" s="5">
        <f t="shared" si="5"/>
        <v>5.95</v>
      </c>
      <c r="J29" s="7">
        <v>44970</v>
      </c>
      <c r="K29" s="5">
        <v>3171</v>
      </c>
      <c r="L29" s="5">
        <v>4095</v>
      </c>
      <c r="M29" s="5">
        <v>3725</v>
      </c>
      <c r="N29" s="5">
        <f t="shared" si="0"/>
        <v>3663.6666666666665</v>
      </c>
      <c r="O29" s="5" t="str">
        <f t="shared" si="6"/>
        <v>Ganancia</v>
      </c>
      <c r="P29" s="5" t="str">
        <f t="shared" si="1"/>
        <v>Ganancia</v>
      </c>
      <c r="Q29" s="5" t="str">
        <f t="shared" si="2"/>
        <v>Ganancia</v>
      </c>
      <c r="R29" s="5" t="str">
        <f t="shared" si="3"/>
        <v>Ganancia</v>
      </c>
    </row>
    <row r="32" spans="2:18">
      <c r="E32" s="24" t="s">
        <v>46</v>
      </c>
      <c r="F32" s="23"/>
      <c r="I32" s="26" t="s">
        <v>49</v>
      </c>
      <c r="J32" s="27"/>
    </row>
    <row r="33" spans="5:6">
      <c r="E33" s="4" t="s">
        <v>47</v>
      </c>
      <c r="F33" s="4">
        <f>COUNTIF(E10:E29,"Consumo Diario")</f>
        <v>9</v>
      </c>
    </row>
    <row r="34" spans="5:6">
      <c r="E34" s="4" t="s">
        <v>29</v>
      </c>
      <c r="F34" s="4">
        <f>COUNTIF(E10:E29,"Frutas")</f>
        <v>5</v>
      </c>
    </row>
    <row r="35" spans="5:6">
      <c r="E35" s="4" t="s">
        <v>28</v>
      </c>
      <c r="F35" s="4">
        <f>COUNTIF(E10:E29,"Verduras")</f>
        <v>6</v>
      </c>
    </row>
    <row r="38" spans="5:6">
      <c r="E38" s="24" t="s">
        <v>48</v>
      </c>
      <c r="F38" s="23"/>
    </row>
    <row r="39" spans="5:6">
      <c r="E39" s="25">
        <v>0.05</v>
      </c>
      <c r="F39" s="4">
        <f>COUNTIF(G10:G29,5%)</f>
        <v>6</v>
      </c>
    </row>
    <row r="40" spans="5:6">
      <c r="E40" s="25">
        <v>0.04</v>
      </c>
      <c r="F40" s="4">
        <f>COUNTIF(G10:G29,4%)</f>
        <v>3</v>
      </c>
    </row>
    <row r="41" spans="5:6">
      <c r="E41" s="25">
        <v>0.03</v>
      </c>
      <c r="F41" s="4">
        <f>COUNTIF(G10:G29,3%)</f>
        <v>3</v>
      </c>
    </row>
    <row r="42" spans="5:6">
      <c r="E42" s="25">
        <v>0.02</v>
      </c>
      <c r="F42" s="4">
        <f>COUNTIF(G10:G29,2%)</f>
        <v>4</v>
      </c>
    </row>
    <row r="43" spans="5:6">
      <c r="E43" s="25">
        <v>0.01</v>
      </c>
      <c r="F43" s="4">
        <f>COUNTIF(G10:G29,1%)</f>
        <v>2</v>
      </c>
    </row>
    <row r="44" spans="5:6">
      <c r="E44" s="6">
        <v>0.06</v>
      </c>
      <c r="F44" s="4">
        <f>COUNTIF(G10:G29,6%)</f>
        <v>2</v>
      </c>
    </row>
  </sheetData>
  <mergeCells count="5">
    <mergeCell ref="K8:N8"/>
    <mergeCell ref="B2:L4"/>
    <mergeCell ref="F6:L6"/>
    <mergeCell ref="F7:L7"/>
    <mergeCell ref="B6:E7"/>
  </mergeCells>
  <phoneticPr fontId="1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Hoja2!$C$7:$C$9</xm:f>
          </x14:formula1>
          <xm:sqref>E10:E29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C9"/>
  <sheetViews>
    <sheetView workbookViewId="0">
      <selection activeCell="D14" sqref="D14"/>
    </sheetView>
  </sheetViews>
  <sheetFormatPr baseColWidth="10" defaultRowHeight="15"/>
  <cols>
    <col min="3" max="3" width="14.85546875" customWidth="1"/>
  </cols>
  <sheetData>
    <row r="7" spans="3:3">
      <c r="C7" s="3" t="s">
        <v>28</v>
      </c>
    </row>
    <row r="8" spans="3:3">
      <c r="C8" s="3" t="s">
        <v>29</v>
      </c>
    </row>
    <row r="9" spans="3:3">
      <c r="C9" s="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HP</cp:lastModifiedBy>
  <dcterms:created xsi:type="dcterms:W3CDTF">2022-04-06T15:15:00Z</dcterms:created>
  <dcterms:modified xsi:type="dcterms:W3CDTF">2022-04-20T23:19:31Z</dcterms:modified>
</cp:coreProperties>
</file>