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FREDO\Desktop\compu y progra\Tercer Bloque\"/>
    </mc:Choice>
  </mc:AlternateContent>
  <bookViews>
    <workbookView xWindow="0" yWindow="0" windowWidth="20490" windowHeight="7650" activeTab="2"/>
  </bookViews>
  <sheets>
    <sheet name="Partidas de Ajuste" sheetId="1" r:id="rId1"/>
    <sheet name="Hoja de Trabajo " sheetId="2" r:id="rId2"/>
    <sheet name="Estado de Resultados " sheetId="4" r:id="rId3"/>
    <sheet name="Balance General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E48" i="4" s="1"/>
  <c r="D42" i="4"/>
  <c r="D29" i="4"/>
  <c r="E42" i="4" s="1"/>
  <c r="E43" i="4" s="1"/>
  <c r="D15" i="4"/>
  <c r="E6" i="4"/>
  <c r="E37" i="3"/>
  <c r="E32" i="3"/>
  <c r="E22" i="3"/>
  <c r="E21" i="3"/>
  <c r="D35" i="3"/>
  <c r="E29" i="3"/>
  <c r="D19" i="3"/>
  <c r="D17" i="3"/>
  <c r="D15" i="3"/>
  <c r="D9" i="3"/>
  <c r="E12" i="3" s="1"/>
  <c r="E49" i="4" l="1"/>
  <c r="E51" i="4" s="1"/>
  <c r="E38" i="3"/>
  <c r="I66" i="2" l="1"/>
  <c r="J66" i="2"/>
  <c r="K66" i="2"/>
  <c r="L66" i="2"/>
  <c r="K13" i="2"/>
  <c r="G41" i="2"/>
  <c r="G66" i="2" s="1"/>
  <c r="H66" i="2"/>
  <c r="H32" i="2"/>
  <c r="G28" i="2"/>
  <c r="G26" i="2"/>
  <c r="G13" i="2"/>
  <c r="E66" i="2"/>
  <c r="F66" i="2"/>
  <c r="C66" i="2" l="1"/>
  <c r="D66" i="2"/>
  <c r="D45" i="1"/>
  <c r="E45" i="1"/>
  <c r="D41" i="1"/>
  <c r="E41" i="1"/>
  <c r="D37" i="1"/>
  <c r="E37" i="1"/>
  <c r="D33" i="1"/>
  <c r="E33" i="1"/>
  <c r="D29" i="1"/>
  <c r="E29" i="1"/>
  <c r="D25" i="1"/>
  <c r="E25" i="1"/>
  <c r="D16" i="1"/>
  <c r="E16" i="1"/>
</calcChain>
</file>

<file path=xl/sharedStrings.xml><?xml version="1.0" encoding="utf-8"?>
<sst xmlns="http://schemas.openxmlformats.org/spreadsheetml/2006/main" count="223" uniqueCount="198">
  <si>
    <t xml:space="preserve">                           Partidas de ajustes </t>
  </si>
  <si>
    <t>XX</t>
  </si>
  <si>
    <t>Depre. Equipo de Compu Ventas</t>
  </si>
  <si>
    <t>Depre. Equipo de Compu Admon</t>
  </si>
  <si>
    <t>Depre. Mobiliario y Eq. Ventas</t>
  </si>
  <si>
    <t>Depre. Mobiliario y Eq. Admon</t>
  </si>
  <si>
    <t xml:space="preserve">Depre. Inmuebles Ventas </t>
  </si>
  <si>
    <t xml:space="preserve">Depre. Inmuebles Admon </t>
  </si>
  <si>
    <t xml:space="preserve">              v/ 33.33% s/Q.13,000.00</t>
  </si>
  <si>
    <t xml:space="preserve">              Depre. Ada. Mobiliario y Eq.</t>
  </si>
  <si>
    <t xml:space="preserve">          a: Depre. Ada. Equipo de Compu</t>
  </si>
  <si>
    <t xml:space="preserve">              v/ 20% s/Q.8,400 y 20% s/Q.2,000</t>
  </si>
  <si>
    <t xml:space="preserve">              Depre. Ada. Inmuebles</t>
  </si>
  <si>
    <t xml:space="preserve">              v/ Q.93,600 * 70% y 5%</t>
  </si>
  <si>
    <t xml:space="preserve">v/ depreciaciones de ley del ejercicio </t>
  </si>
  <si>
    <t>P#</t>
  </si>
  <si>
    <t xml:space="preserve">Amortización Gastos de Constitución </t>
  </si>
  <si>
    <t xml:space="preserve">Amortización Programas Inf. Ventas </t>
  </si>
  <si>
    <t xml:space="preserve">Amortización Programas Inf. Admon </t>
  </si>
  <si>
    <t xml:space="preserve">            a: Gastos de Constitucion </t>
  </si>
  <si>
    <t xml:space="preserve">                v/ 20% s/Q.8320</t>
  </si>
  <si>
    <t xml:space="preserve">                Programas Informaticos </t>
  </si>
  <si>
    <t xml:space="preserve">                v/ 20% s/Q.6,000</t>
  </si>
  <si>
    <t xml:space="preserve">v/ amortizaciones de ley del ejercicio </t>
  </si>
  <si>
    <t>xx</t>
  </si>
  <si>
    <t>Intereses Gasto</t>
  </si>
  <si>
    <t xml:space="preserve">            a: Cuentas por pagar</t>
  </si>
  <si>
    <t xml:space="preserve">v/ 24% s/Q.15,600 en 1 trimestre </t>
  </si>
  <si>
    <t>Impuestos y Contribuciones</t>
  </si>
  <si>
    <t>v/ 9 por millar s/Q.93,600 IUSI 2 trimestres</t>
  </si>
  <si>
    <t>Cuentas Incobrables</t>
  </si>
  <si>
    <t xml:space="preserve">            a: Reserva para cuentas incobrables </t>
  </si>
  <si>
    <t>v/ 3% s/ Q.15,392</t>
  </si>
  <si>
    <t xml:space="preserve">IVA por pagar </t>
  </si>
  <si>
    <t xml:space="preserve">            a: IVA por cobrar </t>
  </si>
  <si>
    <t>v/ regularización del IVA</t>
  </si>
  <si>
    <t xml:space="preserve">Material de empaque consumido </t>
  </si>
  <si>
    <t xml:space="preserve">            a: Material de Empaque </t>
  </si>
  <si>
    <t>v/ material  consumido durante el Ej.</t>
  </si>
  <si>
    <t>Debe</t>
  </si>
  <si>
    <t>Haber</t>
  </si>
  <si>
    <t>Perdida</t>
  </si>
  <si>
    <t>Ganancia</t>
  </si>
  <si>
    <t xml:space="preserve">Activo </t>
  </si>
  <si>
    <t>Pasivo</t>
  </si>
  <si>
    <t>No.</t>
  </si>
  <si>
    <t>Cuentas</t>
  </si>
  <si>
    <t>Librería "La Estrella"</t>
  </si>
  <si>
    <t xml:space="preserve">Hoja de trabajo del periodo contable </t>
  </si>
  <si>
    <t>del 01/01/2020 al 31/12/2020</t>
  </si>
  <si>
    <t xml:space="preserve">Caja </t>
  </si>
  <si>
    <t>Banco Continental</t>
  </si>
  <si>
    <t xml:space="preserve">Equipo de Computacion </t>
  </si>
  <si>
    <t xml:space="preserve">Mobiliario y Equipo </t>
  </si>
  <si>
    <t xml:space="preserve">Mercaderias </t>
  </si>
  <si>
    <t>Proveedores</t>
  </si>
  <si>
    <t xml:space="preserve">Hipotecas </t>
  </si>
  <si>
    <t xml:space="preserve">Gastos de Contitucion </t>
  </si>
  <si>
    <t>Clientes</t>
  </si>
  <si>
    <t>Compras</t>
  </si>
  <si>
    <t>Gastos sobre compras</t>
  </si>
  <si>
    <t>Documentos por pagar</t>
  </si>
  <si>
    <t xml:space="preserve">IVA por cobrar </t>
  </si>
  <si>
    <t xml:space="preserve">Inmuebles </t>
  </si>
  <si>
    <t xml:space="preserve">Sueldos de ventas </t>
  </si>
  <si>
    <t>Sueldos de admón</t>
  </si>
  <si>
    <t>Ventas</t>
  </si>
  <si>
    <t>Rebajas y Dev. s/ Ventas</t>
  </si>
  <si>
    <t>Descuentos sobre Compras</t>
  </si>
  <si>
    <t>Rebajas y Dev. s/ Compras</t>
  </si>
  <si>
    <t xml:space="preserve">Material de empaque </t>
  </si>
  <si>
    <t xml:space="preserve">Publicidad pagada </t>
  </si>
  <si>
    <t xml:space="preserve">Cuotas I655. Ventas </t>
  </si>
  <si>
    <t>Intereses de Gastos</t>
  </si>
  <si>
    <t xml:space="preserve">Cuotas I655. Admon </t>
  </si>
  <si>
    <t>Comiciones de Producto</t>
  </si>
  <si>
    <t>IVA por Pagar</t>
  </si>
  <si>
    <t>Intereses de Producto</t>
  </si>
  <si>
    <t>Papeleria y Utiles Consumidos</t>
  </si>
  <si>
    <t>Documentos por Cobrar</t>
  </si>
  <si>
    <t>Anticipos sobre Compras</t>
  </si>
  <si>
    <t>Gastos Generales Admon</t>
  </si>
  <si>
    <t xml:space="preserve">Gastos Generales Ventas </t>
  </si>
  <si>
    <t>Bonificación Imcontables Admon</t>
  </si>
  <si>
    <t>Bonificación Imcontables Ventas</t>
  </si>
  <si>
    <t>Programas Informaticos</t>
  </si>
  <si>
    <t>Alvarado Cuenta Capital 50%</t>
  </si>
  <si>
    <t>Rivera Cuenta Capital 50%</t>
  </si>
  <si>
    <t xml:space="preserve">Depre. Eq. De Compu. Ventas </t>
  </si>
  <si>
    <t>Depre. Eq. De Compu. Admon</t>
  </si>
  <si>
    <t>Depre. Inmuebles Ventas</t>
  </si>
  <si>
    <t>Depre. Inmuebles Admon</t>
  </si>
  <si>
    <t xml:space="preserve">Depre. Ada. Mobiliario y Equipo </t>
  </si>
  <si>
    <t xml:space="preserve">Depre. Ada. Equipo de Compui. </t>
  </si>
  <si>
    <t xml:space="preserve">Depre. Ada. Inmuebles </t>
  </si>
  <si>
    <t>Amort. Gastos de Constitucion</t>
  </si>
  <si>
    <t>Amort. Programas Inf. Ventas</t>
  </si>
  <si>
    <t>Amort. Programas Inf. Admon</t>
  </si>
  <si>
    <t>Cuentas por pagar</t>
  </si>
  <si>
    <t xml:space="preserve">Impuestos y contribuciones </t>
  </si>
  <si>
    <t>Reserva para cuentas incobrables</t>
  </si>
  <si>
    <t xml:space="preserve">Material de empaque  consumido </t>
  </si>
  <si>
    <t xml:space="preserve">Perdidas y Ganancias </t>
  </si>
  <si>
    <t>ISR por pagar</t>
  </si>
  <si>
    <t xml:space="preserve">Reserva Legal </t>
  </si>
  <si>
    <t>Utilidades Retenidas</t>
  </si>
  <si>
    <t xml:space="preserve">Sumas Iguales </t>
  </si>
  <si>
    <t>Balance de Saldos</t>
  </si>
  <si>
    <t xml:space="preserve">Ajustes </t>
  </si>
  <si>
    <t xml:space="preserve">Saldos Ajustados </t>
  </si>
  <si>
    <t xml:space="preserve">Resultados </t>
  </si>
  <si>
    <t xml:space="preserve">Balance General </t>
  </si>
  <si>
    <t>Manfredo Benjamín López Castillo</t>
  </si>
  <si>
    <t xml:space="preserve">Sexto Perito Contador </t>
  </si>
  <si>
    <t xml:space="preserve">Ejercicio No. 1 </t>
  </si>
  <si>
    <t>Activo</t>
  </si>
  <si>
    <t>Corriente</t>
  </si>
  <si>
    <t>Caja</t>
  </si>
  <si>
    <t>Bancos</t>
  </si>
  <si>
    <t xml:space="preserve">Documentos por Cobrar </t>
  </si>
  <si>
    <t xml:space="preserve">Reserva para cuenta incobrables </t>
  </si>
  <si>
    <t xml:space="preserve">Anticipo sobre compras </t>
  </si>
  <si>
    <t xml:space="preserve">Material de Empaque </t>
  </si>
  <si>
    <t>No corriente</t>
  </si>
  <si>
    <t>Equipo de Computación</t>
  </si>
  <si>
    <t>Depreciación ada Equipo de computación</t>
  </si>
  <si>
    <t>Depreciación ada Mobiliario y Equipo</t>
  </si>
  <si>
    <t>Inmuebles</t>
  </si>
  <si>
    <t xml:space="preserve">Depreciación ada Inmuebles </t>
  </si>
  <si>
    <t xml:space="preserve">Programas Informaticos </t>
  </si>
  <si>
    <t xml:space="preserve">Suma del Activo </t>
  </si>
  <si>
    <t xml:space="preserve">Pasivo </t>
  </si>
  <si>
    <t xml:space="preserve">Corriente </t>
  </si>
  <si>
    <t xml:space="preserve">Proveedores </t>
  </si>
  <si>
    <t xml:space="preserve">Documentos por pagar </t>
  </si>
  <si>
    <t xml:space="preserve">Iva por Pagar </t>
  </si>
  <si>
    <t xml:space="preserve">Cuenta por pagar </t>
  </si>
  <si>
    <t xml:space="preserve">ISR por pagar </t>
  </si>
  <si>
    <t xml:space="preserve">No corriente </t>
  </si>
  <si>
    <t>Hipotecas L.P.</t>
  </si>
  <si>
    <t xml:space="preserve">Suma del Pasivo </t>
  </si>
  <si>
    <t>Patrimonio Neto</t>
  </si>
  <si>
    <t xml:space="preserve">Alvaro de Capital </t>
  </si>
  <si>
    <t xml:space="preserve">Rivera de Capital </t>
  </si>
  <si>
    <t xml:space="preserve">Reserva legal </t>
  </si>
  <si>
    <t xml:space="preserve">Utilidades retenidas </t>
  </si>
  <si>
    <t>Suma del Pasivo y patrimoinio Neto.</t>
  </si>
  <si>
    <t xml:space="preserve">Gastos de Constitucion </t>
  </si>
  <si>
    <t xml:space="preserve">Librería"La estrella" </t>
  </si>
  <si>
    <t>Balance General al 31 de Diciembre de 2020</t>
  </si>
  <si>
    <t>Estado de Resultados del Periodo Contable Practicado el: 01/01/2020  al 31/12/2020</t>
  </si>
  <si>
    <t xml:space="preserve">Ingresos </t>
  </si>
  <si>
    <t xml:space="preserve">Ventas Brutas </t>
  </si>
  <si>
    <t xml:space="preserve">Rebajas y Devoluciones sobre Ventas </t>
  </si>
  <si>
    <t xml:space="preserve">Ventas Netas </t>
  </si>
  <si>
    <t xml:space="preserve">Costo de Ventas </t>
  </si>
  <si>
    <t>Mercaderias Inventario No.01</t>
  </si>
  <si>
    <t xml:space="preserve">Compras </t>
  </si>
  <si>
    <t xml:space="preserve">Gatos sobre compras </t>
  </si>
  <si>
    <t xml:space="preserve">Compras Brutas </t>
  </si>
  <si>
    <t xml:space="preserve">Rebajas y devoluciones sobre compras </t>
  </si>
  <si>
    <t xml:space="preserve">Descuento sobre compras </t>
  </si>
  <si>
    <t xml:space="preserve">Compras Netas </t>
  </si>
  <si>
    <t xml:space="preserve">Mercaderias Disponible </t>
  </si>
  <si>
    <t>Mercaderias Inventario No.02</t>
  </si>
  <si>
    <t xml:space="preserve">Ganancia Bruta en ventas </t>
  </si>
  <si>
    <t xml:space="preserve">Gastos de operación </t>
  </si>
  <si>
    <t>Gastos de Distribución</t>
  </si>
  <si>
    <t xml:space="preserve">Sueldo de Ventas </t>
  </si>
  <si>
    <t xml:space="preserve">Publicidad Pagada </t>
  </si>
  <si>
    <t xml:space="preserve">Cuota IGSS ventas </t>
  </si>
  <si>
    <t xml:space="preserve">Bonificacion Incentivo Ventas </t>
  </si>
  <si>
    <t xml:space="preserve">Depreciacion Equipo de Computacion Ventas </t>
  </si>
  <si>
    <t xml:space="preserve">Depreciacion Mobiliario y Equipo Ventas </t>
  </si>
  <si>
    <t xml:space="preserve">Depreciacion Inmuebles ventas </t>
  </si>
  <si>
    <t xml:space="preserve">Amortización Programas Informaticos Ventas </t>
  </si>
  <si>
    <t xml:space="preserve">Material De Empaque consumido </t>
  </si>
  <si>
    <t>Gastos de Administración</t>
  </si>
  <si>
    <t xml:space="preserve">Sueldos Admón </t>
  </si>
  <si>
    <t xml:space="preserve">Cuota IGSS admon </t>
  </si>
  <si>
    <t xml:space="preserve">Papeleria y utiles consumido </t>
  </si>
  <si>
    <t xml:space="preserve">Gastos Generales Admon </t>
  </si>
  <si>
    <t xml:space="preserve">Bonificacion Incentivo Admon </t>
  </si>
  <si>
    <t xml:space="preserve">DepreciaciónEquipo de computacion admon </t>
  </si>
  <si>
    <t xml:space="preserve">Depreciación Mobiliario Y Equipo Admón </t>
  </si>
  <si>
    <t>Depreciación Inmuebles Admón</t>
  </si>
  <si>
    <t>Amortizacion gastos de Constitución</t>
  </si>
  <si>
    <t>Amortizacion Programas Informaticos Admón</t>
  </si>
  <si>
    <t xml:space="preserve">Impuestos y Contribuciones </t>
  </si>
  <si>
    <t xml:space="preserve">Cuentas Incobrables </t>
  </si>
  <si>
    <t xml:space="preserve">Otros Ingresos Y Gastos </t>
  </si>
  <si>
    <t xml:space="preserve">Comisiones producto </t>
  </si>
  <si>
    <t xml:space="preserve">Intereses Producto </t>
  </si>
  <si>
    <t xml:space="preserve">Gastos </t>
  </si>
  <si>
    <t xml:space="preserve">Intereses Gastos </t>
  </si>
  <si>
    <t>Ganancia Antes del ISR</t>
  </si>
  <si>
    <t xml:space="preserve">Impues sobre la renta </t>
  </si>
  <si>
    <t>Ganancia despues del ISR.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</si>
</sst>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double">
        <color rgb="FFFF0000"/>
      </bottom>
      <diagonal/>
    </border>
    <border>
      <left/>
      <right/>
      <top style="thin">
        <color theme="8"/>
      </top>
      <bottom style="double">
        <color rgb="FFFF0000"/>
      </bottom>
      <diagonal/>
    </border>
    <border>
      <left/>
      <right style="thin">
        <color theme="8"/>
      </right>
      <top style="thin">
        <color theme="8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8"/>
      </bottom>
      <diagonal/>
    </border>
    <border>
      <left style="double">
        <color rgb="FFFF0000"/>
      </left>
      <right style="double">
        <color rgb="FFFF0000"/>
      </right>
      <top style="thin">
        <color theme="8"/>
      </top>
      <bottom style="thin">
        <color theme="8"/>
      </bottom>
      <diagonal/>
    </border>
    <border>
      <left style="double">
        <color rgb="FFFF0000"/>
      </left>
      <right style="double">
        <color rgb="FFFF0000"/>
      </right>
      <top style="thin">
        <color theme="8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8"/>
      </bottom>
      <diagonal/>
    </border>
    <border>
      <left/>
      <right style="double">
        <color rgb="FFFF0000"/>
      </right>
      <top/>
      <bottom style="thin">
        <color theme="8"/>
      </bottom>
      <diagonal/>
    </border>
    <border>
      <left/>
      <right style="double">
        <color rgb="FFFF0000"/>
      </right>
      <top style="thin">
        <color theme="8"/>
      </top>
      <bottom style="thin">
        <color theme="8"/>
      </bottom>
      <diagonal/>
    </border>
    <border>
      <left/>
      <right style="double">
        <color rgb="FFFF0000"/>
      </right>
      <top style="thin">
        <color theme="8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theme="8"/>
      </bottom>
      <diagonal/>
    </border>
    <border>
      <left style="thin">
        <color rgb="FFFF0000"/>
      </left>
      <right style="thin">
        <color rgb="FFFF0000"/>
      </right>
      <top style="thin">
        <color theme="8"/>
      </top>
      <bottom style="thin">
        <color theme="8"/>
      </bottom>
      <diagonal/>
    </border>
    <border>
      <left style="thin">
        <color rgb="FFFF0000"/>
      </left>
      <right style="thin">
        <color rgb="FFFF0000"/>
      </right>
      <top style="thin">
        <color theme="8"/>
      </top>
      <bottom/>
      <diagonal/>
    </border>
    <border>
      <left style="thin">
        <color rgb="FFFF0000"/>
      </left>
      <right style="thin">
        <color rgb="FFFF0000"/>
      </right>
      <top style="thin">
        <color theme="8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8"/>
      </top>
      <bottom style="medium">
        <color theme="8"/>
      </bottom>
      <diagonal/>
    </border>
    <border>
      <left style="double">
        <color rgb="FFFF0000"/>
      </left>
      <right style="double">
        <color rgb="FFFF0000"/>
      </right>
      <top style="medium">
        <color theme="8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theme="8"/>
      </top>
      <bottom style="thin">
        <color theme="8"/>
      </bottom>
      <diagonal/>
    </border>
    <border>
      <left style="double">
        <color rgb="FFFF0000"/>
      </left>
      <right style="double">
        <color rgb="FFFF0000"/>
      </right>
      <top style="thin">
        <color theme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5" xfId="0" applyBorder="1"/>
    <xf numFmtId="0" fontId="2" fillId="0" borderId="15" xfId="0" applyFont="1" applyBorder="1"/>
    <xf numFmtId="0" fontId="0" fillId="0" borderId="16" xfId="0" applyBorder="1"/>
    <xf numFmtId="0" fontId="2" fillId="0" borderId="17" xfId="0" applyFont="1" applyBorder="1"/>
    <xf numFmtId="44" fontId="2" fillId="0" borderId="8" xfId="0" applyNumberFormat="1" applyFont="1" applyBorder="1"/>
    <xf numFmtId="44" fontId="2" fillId="0" borderId="9" xfId="0" applyNumberFormat="1" applyFont="1" applyBorder="1"/>
    <xf numFmtId="44" fontId="2" fillId="0" borderId="10" xfId="0" applyNumberFormat="1" applyFont="1" applyBorder="1"/>
    <xf numFmtId="44" fontId="2" fillId="0" borderId="18" xfId="0" applyNumberFormat="1" applyFont="1" applyBorder="1"/>
    <xf numFmtId="44" fontId="2" fillId="0" borderId="19" xfId="0" applyNumberFormat="1" applyFont="1" applyBorder="1"/>
    <xf numFmtId="0" fontId="3" fillId="0" borderId="15" xfId="0" applyFont="1" applyBorder="1"/>
    <xf numFmtId="0" fontId="4" fillId="0" borderId="14" xfId="0" applyFont="1" applyBorder="1"/>
    <xf numFmtId="0" fontId="5" fillId="0" borderId="11" xfId="0" applyFont="1" applyBorder="1" applyAlignment="1">
      <alignment horizontal="center"/>
    </xf>
    <xf numFmtId="0" fontId="4" fillId="0" borderId="15" xfId="0" applyFont="1" applyBorder="1"/>
    <xf numFmtId="0" fontId="5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0" xfId="0" applyFont="1" applyBorder="1"/>
    <xf numFmtId="44" fontId="1" fillId="0" borderId="7" xfId="0" applyNumberFormat="1" applyFon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4" fontId="1" fillId="0" borderId="18" xfId="0" applyNumberFormat="1" applyFont="1" applyBorder="1"/>
    <xf numFmtId="44" fontId="1" fillId="0" borderId="19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0" xfId="0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8" xfId="0" applyFont="1" applyBorder="1"/>
    <xf numFmtId="164" fontId="1" fillId="0" borderId="8" xfId="0" applyNumberFormat="1" applyFont="1" applyBorder="1"/>
    <xf numFmtId="164" fontId="1" fillId="0" borderId="18" xfId="0" applyNumberFormat="1" applyFont="1" applyBorder="1"/>
    <xf numFmtId="164" fontId="1" fillId="0" borderId="23" xfId="0" applyNumberFormat="1" applyFont="1" applyBorder="1"/>
    <xf numFmtId="164" fontId="1" fillId="0" borderId="10" xfId="0" applyNumberFormat="1" applyFont="1" applyBorder="1"/>
    <xf numFmtId="0" fontId="1" fillId="0" borderId="24" xfId="0" applyFont="1" applyBorder="1"/>
    <xf numFmtId="164" fontId="1" fillId="0" borderId="24" xfId="0" applyNumberFormat="1" applyFont="1" applyBorder="1"/>
    <xf numFmtId="0" fontId="6" fillId="0" borderId="8" xfId="0" applyFont="1" applyBorder="1" applyAlignment="1">
      <alignment horizontal="center"/>
    </xf>
    <xf numFmtId="0" fontId="1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1" fillId="0" borderId="19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100263</xdr:rowOff>
    </xdr:from>
    <xdr:to>
      <xdr:col>11</xdr:col>
      <xdr:colOff>802105</xdr:colOff>
      <xdr:row>17</xdr:row>
      <xdr:rowOff>100263</xdr:rowOff>
    </xdr:to>
    <xdr:cxnSp macro="">
      <xdr:nvCxnSpPr>
        <xdr:cNvPr id="3" name="Conector recto 2"/>
        <xdr:cNvCxnSpPr/>
      </xdr:nvCxnSpPr>
      <xdr:spPr>
        <a:xfrm>
          <a:off x="6554704" y="3346283"/>
          <a:ext cx="5439276" cy="0"/>
        </a:xfrm>
        <a:prstGeom prst="line">
          <a:avLst/>
        </a:prstGeom>
        <a:ln w="2857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97692</xdr:colOff>
      <xdr:row>14</xdr:row>
      <xdr:rowOff>109903</xdr:rowOff>
    </xdr:from>
    <xdr:to>
      <xdr:col>0</xdr:col>
      <xdr:colOff>256442</xdr:colOff>
      <xdr:row>14</xdr:row>
      <xdr:rowOff>122115</xdr:rowOff>
    </xdr:to>
    <xdr:cxnSp macro="">
      <xdr:nvCxnSpPr>
        <xdr:cNvPr id="3" name="Conector recto 2"/>
        <xdr:cNvCxnSpPr/>
      </xdr:nvCxnSpPr>
      <xdr:spPr>
        <a:xfrm>
          <a:off x="97692" y="2845288"/>
          <a:ext cx="158750" cy="1221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74084</xdr:colOff>
      <xdr:row>16</xdr:row>
      <xdr:rowOff>105834</xdr:rowOff>
    </xdr:from>
    <xdr:to>
      <xdr:col>0</xdr:col>
      <xdr:colOff>232834</xdr:colOff>
      <xdr:row>16</xdr:row>
      <xdr:rowOff>118046</xdr:rowOff>
    </xdr:to>
    <xdr:cxnSp macro="">
      <xdr:nvCxnSpPr>
        <xdr:cNvPr id="4" name="Conector recto 3"/>
        <xdr:cNvCxnSpPr/>
      </xdr:nvCxnSpPr>
      <xdr:spPr>
        <a:xfrm>
          <a:off x="74084" y="3206751"/>
          <a:ext cx="158750" cy="1221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63500</xdr:colOff>
      <xdr:row>18</xdr:row>
      <xdr:rowOff>74083</xdr:rowOff>
    </xdr:from>
    <xdr:to>
      <xdr:col>0</xdr:col>
      <xdr:colOff>222250</xdr:colOff>
      <xdr:row>18</xdr:row>
      <xdr:rowOff>86295</xdr:rowOff>
    </xdr:to>
    <xdr:cxnSp macro="">
      <xdr:nvCxnSpPr>
        <xdr:cNvPr id="5" name="Conector recto 4"/>
        <xdr:cNvCxnSpPr/>
      </xdr:nvCxnSpPr>
      <xdr:spPr>
        <a:xfrm>
          <a:off x="63500" y="3566583"/>
          <a:ext cx="158750" cy="1221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52917</xdr:colOff>
      <xdr:row>8</xdr:row>
      <xdr:rowOff>74084</xdr:rowOff>
    </xdr:from>
    <xdr:to>
      <xdr:col>0</xdr:col>
      <xdr:colOff>211667</xdr:colOff>
      <xdr:row>8</xdr:row>
      <xdr:rowOff>86296</xdr:rowOff>
    </xdr:to>
    <xdr:cxnSp macro="">
      <xdr:nvCxnSpPr>
        <xdr:cNvPr id="6" name="Conector recto 5"/>
        <xdr:cNvCxnSpPr/>
      </xdr:nvCxnSpPr>
      <xdr:spPr>
        <a:xfrm>
          <a:off x="52917" y="1629834"/>
          <a:ext cx="158750" cy="1221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7" workbookViewId="0">
      <selection sqref="A1:E2"/>
    </sheetView>
  </sheetViews>
  <sheetFormatPr baseColWidth="10" defaultRowHeight="15" x14ac:dyDescent="0.25"/>
  <cols>
    <col min="1" max="1" width="3.42578125" customWidth="1"/>
    <col min="2" max="2" width="3.85546875" customWidth="1"/>
    <col min="3" max="3" width="43.5703125" customWidth="1"/>
    <col min="4" max="4" width="17.28515625" customWidth="1"/>
    <col min="5" max="5" width="17.42578125" customWidth="1"/>
    <col min="6" max="6" width="14.7109375" customWidth="1"/>
    <col min="7" max="7" width="15.85546875" customWidth="1"/>
    <col min="8" max="8" width="16.85546875" customWidth="1"/>
    <col min="9" max="9" width="16.28515625" customWidth="1"/>
    <col min="10" max="10" width="15.7109375" customWidth="1"/>
  </cols>
  <sheetData>
    <row r="1" spans="1:9" ht="18.75" customHeight="1" x14ac:dyDescent="0.25">
      <c r="A1" s="34" t="s">
        <v>0</v>
      </c>
      <c r="B1" s="35"/>
      <c r="C1" s="35"/>
      <c r="D1" s="35"/>
      <c r="E1" s="36"/>
      <c r="F1" s="20"/>
      <c r="G1" s="21"/>
      <c r="H1" s="21"/>
      <c r="I1" s="21"/>
    </row>
    <row r="2" spans="1:9" ht="15.75" customHeight="1" thickBot="1" x14ac:dyDescent="0.3">
      <c r="A2" s="37"/>
      <c r="B2" s="38"/>
      <c r="C2" s="38"/>
      <c r="D2" s="38"/>
      <c r="E2" s="39"/>
      <c r="F2" s="20"/>
      <c r="G2" s="21"/>
      <c r="H2" s="21"/>
      <c r="I2" s="21"/>
    </row>
    <row r="3" spans="1:9" ht="16.5" thickTop="1" x14ac:dyDescent="0.25">
      <c r="A3" s="15" t="s">
        <v>15</v>
      </c>
      <c r="B3" s="15" t="s">
        <v>1</v>
      </c>
      <c r="C3" s="16">
        <v>31</v>
      </c>
      <c r="D3" s="2"/>
      <c r="E3" s="2"/>
    </row>
    <row r="4" spans="1:9" ht="15.75" x14ac:dyDescent="0.25">
      <c r="A4" s="14"/>
      <c r="B4" s="14"/>
      <c r="C4" s="3" t="s">
        <v>2</v>
      </c>
      <c r="D4" s="9">
        <v>1299.8699999999999</v>
      </c>
      <c r="E4" s="9"/>
    </row>
    <row r="5" spans="1:9" ht="15.75" x14ac:dyDescent="0.25">
      <c r="A5" s="14"/>
      <c r="B5" s="14"/>
      <c r="C5" s="3" t="s">
        <v>3</v>
      </c>
      <c r="D5" s="9">
        <v>3033.03</v>
      </c>
      <c r="E5" s="9"/>
    </row>
    <row r="6" spans="1:9" ht="15.75" x14ac:dyDescent="0.25">
      <c r="A6" s="14"/>
      <c r="B6" s="14"/>
      <c r="C6" s="3" t="s">
        <v>4</v>
      </c>
      <c r="D6" s="9">
        <v>1269.33</v>
      </c>
      <c r="E6" s="9"/>
    </row>
    <row r="7" spans="1:9" ht="15.75" x14ac:dyDescent="0.25">
      <c r="A7" s="14"/>
      <c r="B7" s="14"/>
      <c r="C7" s="3" t="s">
        <v>5</v>
      </c>
      <c r="D7" s="9">
        <v>544</v>
      </c>
      <c r="E7" s="9"/>
    </row>
    <row r="8" spans="1:9" ht="15.75" x14ac:dyDescent="0.25">
      <c r="A8" s="14"/>
      <c r="B8" s="14"/>
      <c r="C8" s="3" t="s">
        <v>6</v>
      </c>
      <c r="D8" s="9">
        <v>2457</v>
      </c>
      <c r="E8" s="9"/>
    </row>
    <row r="9" spans="1:9" ht="15.75" x14ac:dyDescent="0.25">
      <c r="A9" s="14"/>
      <c r="B9" s="14"/>
      <c r="C9" s="3" t="s">
        <v>7</v>
      </c>
      <c r="D9" s="9">
        <v>819</v>
      </c>
      <c r="E9" s="9"/>
    </row>
    <row r="10" spans="1:9" ht="15.75" x14ac:dyDescent="0.25">
      <c r="A10" s="14"/>
      <c r="B10" s="14"/>
      <c r="C10" s="3" t="s">
        <v>10</v>
      </c>
      <c r="D10" s="9"/>
      <c r="E10" s="9">
        <v>4332.8999999999996</v>
      </c>
    </row>
    <row r="11" spans="1:9" ht="15.75" x14ac:dyDescent="0.25">
      <c r="A11" s="14"/>
      <c r="B11" s="14"/>
      <c r="C11" s="3" t="s">
        <v>8</v>
      </c>
      <c r="D11" s="9"/>
      <c r="E11" s="9"/>
    </row>
    <row r="12" spans="1:9" ht="15.75" x14ac:dyDescent="0.25">
      <c r="A12" s="14"/>
      <c r="B12" s="14"/>
      <c r="C12" s="3" t="s">
        <v>9</v>
      </c>
      <c r="D12" s="9"/>
      <c r="E12" s="9">
        <v>1813.33</v>
      </c>
    </row>
    <row r="13" spans="1:9" ht="15.75" x14ac:dyDescent="0.25">
      <c r="A13" s="14"/>
      <c r="B13" s="14"/>
      <c r="C13" s="3" t="s">
        <v>11</v>
      </c>
      <c r="D13" s="9"/>
      <c r="E13" s="9"/>
    </row>
    <row r="14" spans="1:9" ht="15.75" x14ac:dyDescent="0.25">
      <c r="A14" s="14"/>
      <c r="B14" s="14"/>
      <c r="C14" s="3" t="s">
        <v>12</v>
      </c>
      <c r="D14" s="9"/>
      <c r="E14" s="9">
        <v>3276</v>
      </c>
    </row>
    <row r="15" spans="1:9" ht="16.5" thickBot="1" x14ac:dyDescent="0.3">
      <c r="A15" s="14"/>
      <c r="B15" s="14"/>
      <c r="C15" s="3" t="s">
        <v>13</v>
      </c>
      <c r="D15" s="12"/>
      <c r="E15" s="12"/>
    </row>
    <row r="16" spans="1:9" ht="16.5" thickBot="1" x14ac:dyDescent="0.3">
      <c r="A16" s="14"/>
      <c r="B16" s="14"/>
      <c r="C16" s="3" t="s">
        <v>14</v>
      </c>
      <c r="D16" s="13">
        <f>SUM(D4:D15)</f>
        <v>9422.23</v>
      </c>
      <c r="E16" s="13">
        <f>SUM(E4:E15)</f>
        <v>9422.23</v>
      </c>
    </row>
    <row r="17" spans="1:5" ht="16.5" thickTop="1" x14ac:dyDescent="0.25">
      <c r="A17" s="17" t="s">
        <v>15</v>
      </c>
      <c r="B17" s="17" t="s">
        <v>1</v>
      </c>
      <c r="C17" s="18">
        <v>31</v>
      </c>
      <c r="D17" s="11"/>
      <c r="E17" s="11"/>
    </row>
    <row r="18" spans="1:5" ht="15.75" x14ac:dyDescent="0.25">
      <c r="A18" s="14"/>
      <c r="B18" s="14"/>
      <c r="C18" s="3" t="s">
        <v>16</v>
      </c>
      <c r="D18" s="9">
        <v>1664</v>
      </c>
      <c r="E18" s="9"/>
    </row>
    <row r="19" spans="1:5" ht="15.75" x14ac:dyDescent="0.25">
      <c r="A19" s="14"/>
      <c r="B19" s="14"/>
      <c r="C19" s="3" t="s">
        <v>17</v>
      </c>
      <c r="D19" s="9">
        <v>360</v>
      </c>
      <c r="E19" s="9"/>
    </row>
    <row r="20" spans="1:5" ht="15.75" x14ac:dyDescent="0.25">
      <c r="A20" s="14"/>
      <c r="B20" s="14"/>
      <c r="C20" s="3" t="s">
        <v>18</v>
      </c>
      <c r="D20" s="9">
        <v>840</v>
      </c>
      <c r="E20" s="9"/>
    </row>
    <row r="21" spans="1:5" ht="15.75" x14ac:dyDescent="0.25">
      <c r="A21" s="14"/>
      <c r="B21" s="14"/>
      <c r="C21" s="3" t="s">
        <v>19</v>
      </c>
      <c r="D21" s="9"/>
      <c r="E21" s="9">
        <v>1664</v>
      </c>
    </row>
    <row r="22" spans="1:5" ht="15.75" x14ac:dyDescent="0.25">
      <c r="A22" s="14"/>
      <c r="B22" s="14"/>
      <c r="C22" s="3" t="s">
        <v>20</v>
      </c>
      <c r="D22" s="9"/>
      <c r="E22" s="9"/>
    </row>
    <row r="23" spans="1:5" ht="15.75" x14ac:dyDescent="0.25">
      <c r="A23" s="14"/>
      <c r="B23" s="14"/>
      <c r="C23" s="3" t="s">
        <v>21</v>
      </c>
      <c r="D23" s="9"/>
      <c r="E23" s="9">
        <v>1200</v>
      </c>
    </row>
    <row r="24" spans="1:5" ht="16.5" thickBot="1" x14ac:dyDescent="0.3">
      <c r="A24" s="14"/>
      <c r="B24" s="14"/>
      <c r="C24" s="3" t="s">
        <v>22</v>
      </c>
      <c r="D24" s="12"/>
      <c r="E24" s="12"/>
    </row>
    <row r="25" spans="1:5" ht="16.5" thickBot="1" x14ac:dyDescent="0.3">
      <c r="A25" s="14"/>
      <c r="B25" s="14"/>
      <c r="C25" s="3" t="s">
        <v>23</v>
      </c>
      <c r="D25" s="13">
        <f>SUM(D18:D24)</f>
        <v>2864</v>
      </c>
      <c r="E25" s="13">
        <f>SUM(E18:E24)</f>
        <v>2864</v>
      </c>
    </row>
    <row r="26" spans="1:5" ht="16.5" thickTop="1" x14ac:dyDescent="0.25">
      <c r="A26" s="17" t="s">
        <v>15</v>
      </c>
      <c r="B26" s="17" t="s">
        <v>24</v>
      </c>
      <c r="C26" s="18">
        <v>31</v>
      </c>
      <c r="D26" s="11"/>
      <c r="E26" s="11"/>
    </row>
    <row r="27" spans="1:5" ht="15.75" x14ac:dyDescent="0.25">
      <c r="A27" s="14"/>
      <c r="B27" s="14"/>
      <c r="C27" s="3" t="s">
        <v>25</v>
      </c>
      <c r="D27" s="9">
        <v>936</v>
      </c>
      <c r="E27" s="9"/>
    </row>
    <row r="28" spans="1:5" ht="16.5" thickBot="1" x14ac:dyDescent="0.3">
      <c r="A28" s="14"/>
      <c r="B28" s="14"/>
      <c r="C28" s="3" t="s">
        <v>26</v>
      </c>
      <c r="D28" s="12"/>
      <c r="E28" s="12">
        <v>936</v>
      </c>
    </row>
    <row r="29" spans="1:5" ht="16.5" thickBot="1" x14ac:dyDescent="0.3">
      <c r="A29" s="14"/>
      <c r="B29" s="14"/>
      <c r="C29" s="3" t="s">
        <v>27</v>
      </c>
      <c r="D29" s="13">
        <f>SUM(D27:D28)</f>
        <v>936</v>
      </c>
      <c r="E29" s="13">
        <f>SUM(E27:E28)</f>
        <v>936</v>
      </c>
    </row>
    <row r="30" spans="1:5" ht="16.5" thickTop="1" x14ac:dyDescent="0.25">
      <c r="A30" s="19" t="s">
        <v>15</v>
      </c>
      <c r="B30" s="19" t="s">
        <v>1</v>
      </c>
      <c r="C30" s="18">
        <v>31</v>
      </c>
      <c r="D30" s="11"/>
      <c r="E30" s="11"/>
    </row>
    <row r="31" spans="1:5" ht="15.75" x14ac:dyDescent="0.25">
      <c r="A31" s="14"/>
      <c r="B31" s="14"/>
      <c r="C31" s="3" t="s">
        <v>28</v>
      </c>
      <c r="D31" s="9">
        <v>421.2</v>
      </c>
      <c r="E31" s="9"/>
    </row>
    <row r="32" spans="1:5" ht="16.5" thickBot="1" x14ac:dyDescent="0.3">
      <c r="A32" s="14"/>
      <c r="B32" s="14"/>
      <c r="C32" s="3" t="s">
        <v>26</v>
      </c>
      <c r="D32" s="12"/>
      <c r="E32" s="12">
        <v>421.2</v>
      </c>
    </row>
    <row r="33" spans="1:5" ht="16.5" thickBot="1" x14ac:dyDescent="0.3">
      <c r="A33" s="14"/>
      <c r="B33" s="14"/>
      <c r="C33" s="3" t="s">
        <v>29</v>
      </c>
      <c r="D33" s="13">
        <f>SUM(D31:D32)</f>
        <v>421.2</v>
      </c>
      <c r="E33" s="13">
        <f>SUM(E31:E32)</f>
        <v>421.2</v>
      </c>
    </row>
    <row r="34" spans="1:5" ht="16.5" thickTop="1" x14ac:dyDescent="0.25">
      <c r="A34" s="19" t="s">
        <v>15</v>
      </c>
      <c r="B34" s="19" t="s">
        <v>1</v>
      </c>
      <c r="C34" s="18">
        <v>31</v>
      </c>
      <c r="D34" s="11"/>
      <c r="E34" s="11"/>
    </row>
    <row r="35" spans="1:5" ht="15.75" x14ac:dyDescent="0.25">
      <c r="A35" s="14"/>
      <c r="B35" s="14"/>
      <c r="C35" s="3" t="s">
        <v>30</v>
      </c>
      <c r="D35" s="9">
        <v>461.76</v>
      </c>
      <c r="E35" s="9"/>
    </row>
    <row r="36" spans="1:5" ht="16.5" thickBot="1" x14ac:dyDescent="0.3">
      <c r="A36" s="14"/>
      <c r="B36" s="14"/>
      <c r="C36" s="3" t="s">
        <v>31</v>
      </c>
      <c r="D36" s="12"/>
      <c r="E36" s="12">
        <v>461.76</v>
      </c>
    </row>
    <row r="37" spans="1:5" ht="16.5" thickBot="1" x14ac:dyDescent="0.3">
      <c r="A37" s="14"/>
      <c r="B37" s="14"/>
      <c r="C37" s="3" t="s">
        <v>32</v>
      </c>
      <c r="D37" s="13">
        <f>SUM(D35:D36)</f>
        <v>461.76</v>
      </c>
      <c r="E37" s="13">
        <f>SUM(E35:E36)</f>
        <v>461.76</v>
      </c>
    </row>
    <row r="38" spans="1:5" ht="16.5" thickTop="1" x14ac:dyDescent="0.25">
      <c r="A38" s="19" t="s">
        <v>15</v>
      </c>
      <c r="B38" s="19" t="s">
        <v>1</v>
      </c>
      <c r="C38" s="18">
        <v>31</v>
      </c>
      <c r="D38" s="11"/>
      <c r="E38" s="11"/>
    </row>
    <row r="39" spans="1:5" ht="15.75" x14ac:dyDescent="0.25">
      <c r="A39" s="14"/>
      <c r="B39" s="14"/>
      <c r="C39" s="3" t="s">
        <v>33</v>
      </c>
      <c r="D39" s="9">
        <v>2080</v>
      </c>
      <c r="E39" s="9"/>
    </row>
    <row r="40" spans="1:5" ht="16.5" thickBot="1" x14ac:dyDescent="0.3">
      <c r="A40" s="14"/>
      <c r="B40" s="14"/>
      <c r="C40" s="3" t="s">
        <v>34</v>
      </c>
      <c r="D40" s="12"/>
      <c r="E40" s="12">
        <v>2080</v>
      </c>
    </row>
    <row r="41" spans="1:5" ht="16.5" thickBot="1" x14ac:dyDescent="0.3">
      <c r="A41" s="14"/>
      <c r="B41" s="14"/>
      <c r="C41" s="3" t="s">
        <v>35</v>
      </c>
      <c r="D41" s="13">
        <f>SUM(D39:D40)</f>
        <v>2080</v>
      </c>
      <c r="E41" s="13">
        <f>SUM(E39:E40)</f>
        <v>2080</v>
      </c>
    </row>
    <row r="42" spans="1:5" ht="16.5" thickTop="1" x14ac:dyDescent="0.25">
      <c r="A42" s="19" t="s">
        <v>15</v>
      </c>
      <c r="B42" s="19" t="s">
        <v>1</v>
      </c>
      <c r="C42" s="18">
        <v>31</v>
      </c>
      <c r="D42" s="11"/>
      <c r="E42" s="11"/>
    </row>
    <row r="43" spans="1:5" ht="15.75" x14ac:dyDescent="0.25">
      <c r="A43" s="14"/>
      <c r="B43" s="14"/>
      <c r="C43" s="3" t="s">
        <v>36</v>
      </c>
      <c r="D43" s="9">
        <v>4300</v>
      </c>
      <c r="E43" s="9"/>
    </row>
    <row r="44" spans="1:5" ht="16.5" thickBot="1" x14ac:dyDescent="0.3">
      <c r="A44" s="14"/>
      <c r="B44" s="14"/>
      <c r="C44" s="3" t="s">
        <v>37</v>
      </c>
      <c r="D44" s="12"/>
      <c r="E44" s="12">
        <v>4300</v>
      </c>
    </row>
    <row r="45" spans="1:5" ht="16.5" thickBot="1" x14ac:dyDescent="0.3">
      <c r="A45" s="14"/>
      <c r="B45" s="14"/>
      <c r="C45" s="3" t="s">
        <v>38</v>
      </c>
      <c r="D45" s="13">
        <f>SUM(D43:D44)</f>
        <v>4300</v>
      </c>
      <c r="E45" s="13">
        <f>SUM(E43:E44)</f>
        <v>4300</v>
      </c>
    </row>
    <row r="46" spans="1:5" ht="16.5" thickTop="1" x14ac:dyDescent="0.25">
      <c r="A46" s="14"/>
      <c r="B46" s="14"/>
      <c r="C46" s="3"/>
      <c r="D46" s="11"/>
      <c r="E46" s="11"/>
    </row>
    <row r="47" spans="1:5" ht="15.75" x14ac:dyDescent="0.25">
      <c r="A47" s="14"/>
      <c r="B47" s="14"/>
      <c r="C47" s="3"/>
      <c r="D47" s="9"/>
      <c r="E47" s="9"/>
    </row>
    <row r="48" spans="1:5" ht="15.75" x14ac:dyDescent="0.25">
      <c r="A48" s="14"/>
      <c r="B48" s="14"/>
      <c r="C48" s="3"/>
      <c r="D48" s="9"/>
      <c r="E48" s="9"/>
    </row>
    <row r="49" spans="1:5" ht="15.75" x14ac:dyDescent="0.25">
      <c r="A49" s="14"/>
      <c r="B49" s="14"/>
      <c r="C49" s="3"/>
      <c r="D49" s="9"/>
      <c r="E49" s="9"/>
    </row>
    <row r="50" spans="1:5" ht="15.75" x14ac:dyDescent="0.25">
      <c r="A50" s="14"/>
      <c r="B50" s="14"/>
      <c r="C50" s="3"/>
      <c r="D50" s="9"/>
      <c r="E50" s="9"/>
    </row>
    <row r="51" spans="1:5" ht="15.75" x14ac:dyDescent="0.25">
      <c r="A51" s="5"/>
      <c r="B51" s="6"/>
      <c r="C51" s="3"/>
      <c r="D51" s="9"/>
      <c r="E51" s="9"/>
    </row>
    <row r="52" spans="1:5" ht="15.75" x14ac:dyDescent="0.25">
      <c r="A52" s="5"/>
      <c r="B52" s="6"/>
      <c r="C52" s="3"/>
      <c r="D52" s="9"/>
      <c r="E52" s="9"/>
    </row>
    <row r="53" spans="1:5" ht="15.75" x14ac:dyDescent="0.25">
      <c r="A53" s="5"/>
      <c r="B53" s="6"/>
      <c r="C53" s="3"/>
      <c r="D53" s="9"/>
      <c r="E53" s="9"/>
    </row>
    <row r="54" spans="1:5" ht="15.75" x14ac:dyDescent="0.25">
      <c r="A54" s="5"/>
      <c r="B54" s="6"/>
      <c r="C54" s="3"/>
      <c r="D54" s="9"/>
      <c r="E54" s="9"/>
    </row>
    <row r="55" spans="1:5" ht="15.75" x14ac:dyDescent="0.25">
      <c r="A55" s="5"/>
      <c r="B55" s="6"/>
      <c r="C55" s="3"/>
      <c r="D55" s="9"/>
      <c r="E55" s="9"/>
    </row>
    <row r="56" spans="1:5" ht="15.75" x14ac:dyDescent="0.25">
      <c r="A56" s="5"/>
      <c r="B56" s="6"/>
      <c r="C56" s="3"/>
      <c r="D56" s="9"/>
      <c r="E56" s="9"/>
    </row>
    <row r="57" spans="1:5" ht="15.75" x14ac:dyDescent="0.25">
      <c r="A57" s="5"/>
      <c r="B57" s="6"/>
      <c r="C57" s="3"/>
      <c r="D57" s="9"/>
      <c r="E57" s="9"/>
    </row>
    <row r="58" spans="1:5" ht="16.5" thickBot="1" x14ac:dyDescent="0.3">
      <c r="A58" s="7"/>
      <c r="B58" s="8"/>
      <c r="C58" s="4"/>
      <c r="D58" s="10"/>
      <c r="E58" s="10"/>
    </row>
    <row r="59" spans="1:5" ht="16.5" thickTop="1" x14ac:dyDescent="0.25">
      <c r="B59" s="1"/>
      <c r="C59" s="1"/>
      <c r="D59" s="1"/>
      <c r="E59" s="1"/>
    </row>
    <row r="60" spans="1:5" ht="15.75" x14ac:dyDescent="0.25">
      <c r="B60" s="1"/>
      <c r="C60" s="1"/>
      <c r="D60" s="1"/>
      <c r="E60" s="1"/>
    </row>
    <row r="61" spans="1:5" ht="15.75" x14ac:dyDescent="0.25">
      <c r="B61" s="1"/>
      <c r="C61" s="1"/>
      <c r="D61" s="1"/>
      <c r="E61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85" zoomScaleNormal="85" workbookViewId="0">
      <selection activeCell="B6" sqref="B6:B11"/>
    </sheetView>
  </sheetViews>
  <sheetFormatPr baseColWidth="10" defaultRowHeight="15" x14ac:dyDescent="0.25"/>
  <cols>
    <col min="1" max="1" width="10.140625" customWidth="1"/>
    <col min="2" max="2" width="34.28515625" customWidth="1"/>
    <col min="3" max="3" width="14.7109375" customWidth="1"/>
    <col min="4" max="4" width="14.28515625" customWidth="1"/>
    <col min="5" max="5" width="13.42578125" customWidth="1"/>
    <col min="6" max="6" width="14.140625" customWidth="1"/>
    <col min="7" max="7" width="14.7109375" customWidth="1"/>
    <col min="8" max="8" width="15.28515625" customWidth="1"/>
    <col min="9" max="9" width="15.85546875" customWidth="1"/>
    <col min="10" max="10" width="15.28515625" customWidth="1"/>
    <col min="11" max="11" width="14.5703125" customWidth="1"/>
    <col min="12" max="12" width="14.42578125" customWidth="1"/>
    <col min="13" max="13" width="12.140625" customWidth="1"/>
  </cols>
  <sheetData>
    <row r="1" spans="1:13" x14ac:dyDescent="0.25">
      <c r="B1" s="40" t="s">
        <v>112</v>
      </c>
      <c r="C1" s="40"/>
      <c r="D1" s="40"/>
      <c r="G1" s="40" t="s">
        <v>47</v>
      </c>
      <c r="H1" s="40"/>
      <c r="I1" s="40"/>
      <c r="J1" s="40"/>
      <c r="K1" s="40"/>
      <c r="L1" s="40"/>
    </row>
    <row r="2" spans="1:13" x14ac:dyDescent="0.25">
      <c r="B2" s="40" t="s">
        <v>113</v>
      </c>
      <c r="C2" s="40"/>
      <c r="D2" s="43"/>
      <c r="G2" s="40" t="s">
        <v>48</v>
      </c>
      <c r="H2" s="40"/>
      <c r="I2" s="40"/>
      <c r="J2" s="40"/>
      <c r="K2" s="40"/>
      <c r="L2" s="40"/>
    </row>
    <row r="3" spans="1:13" x14ac:dyDescent="0.25">
      <c r="B3" s="40" t="s">
        <v>114</v>
      </c>
      <c r="C3" s="40"/>
      <c r="G3" s="41" t="s">
        <v>49</v>
      </c>
      <c r="H3" s="41"/>
      <c r="I3" s="41"/>
      <c r="J3" s="41"/>
      <c r="K3" s="41"/>
      <c r="L3" s="41"/>
    </row>
    <row r="4" spans="1:13" ht="15.75" thickBot="1" x14ac:dyDescent="0.3">
      <c r="C4" s="42" t="s">
        <v>107</v>
      </c>
      <c r="D4" s="42"/>
      <c r="E4" s="42" t="s">
        <v>108</v>
      </c>
      <c r="F4" s="42"/>
      <c r="G4" s="42" t="s">
        <v>109</v>
      </c>
      <c r="H4" s="42"/>
      <c r="I4" s="42" t="s">
        <v>110</v>
      </c>
      <c r="J4" s="42"/>
      <c r="K4" s="42" t="s">
        <v>111</v>
      </c>
      <c r="L4" s="42"/>
    </row>
    <row r="5" spans="1:13" ht="16.5" thickTop="1" thickBot="1" x14ac:dyDescent="0.3">
      <c r="A5" s="25" t="s">
        <v>45</v>
      </c>
      <c r="B5" s="25" t="s">
        <v>46</v>
      </c>
      <c r="C5" s="25" t="s">
        <v>39</v>
      </c>
      <c r="D5" s="25" t="s">
        <v>40</v>
      </c>
      <c r="E5" s="25" t="s">
        <v>39</v>
      </c>
      <c r="F5" s="25" t="s">
        <v>40</v>
      </c>
      <c r="G5" s="25" t="s">
        <v>39</v>
      </c>
      <c r="H5" s="25" t="s">
        <v>40</v>
      </c>
      <c r="I5" s="25" t="s">
        <v>41</v>
      </c>
      <c r="J5" s="25" t="s">
        <v>42</v>
      </c>
      <c r="K5" s="25" t="s">
        <v>43</v>
      </c>
      <c r="L5" s="25" t="s">
        <v>44</v>
      </c>
      <c r="M5" s="26"/>
    </row>
    <row r="6" spans="1:13" ht="15.75" thickTop="1" x14ac:dyDescent="0.25">
      <c r="A6" s="22">
        <v>1</v>
      </c>
      <c r="B6" s="22" t="s">
        <v>50</v>
      </c>
      <c r="C6" s="28">
        <v>20400</v>
      </c>
      <c r="D6" s="28"/>
      <c r="E6" s="28"/>
      <c r="F6" s="28"/>
      <c r="G6" s="28">
        <v>20400</v>
      </c>
      <c r="H6" s="28"/>
      <c r="I6" s="28"/>
      <c r="J6" s="28"/>
      <c r="K6" s="28">
        <v>20400</v>
      </c>
      <c r="L6" s="28"/>
      <c r="M6" s="26"/>
    </row>
    <row r="7" spans="1:13" x14ac:dyDescent="0.25">
      <c r="A7" s="23">
        <v>2</v>
      </c>
      <c r="B7" s="23" t="s">
        <v>51</v>
      </c>
      <c r="C7" s="29">
        <v>20800</v>
      </c>
      <c r="D7" s="29"/>
      <c r="E7" s="29"/>
      <c r="F7" s="29"/>
      <c r="G7" s="29">
        <v>20800</v>
      </c>
      <c r="H7" s="29"/>
      <c r="I7" s="29"/>
      <c r="J7" s="29"/>
      <c r="K7" s="29">
        <v>20800</v>
      </c>
      <c r="L7" s="29"/>
      <c r="M7" s="26"/>
    </row>
    <row r="8" spans="1:13" x14ac:dyDescent="0.25">
      <c r="A8" s="23">
        <v>3</v>
      </c>
      <c r="B8" s="23" t="s">
        <v>52</v>
      </c>
      <c r="C8" s="29">
        <v>13000</v>
      </c>
      <c r="D8" s="29"/>
      <c r="E8" s="29"/>
      <c r="F8" s="29"/>
      <c r="G8" s="29">
        <v>13000</v>
      </c>
      <c r="H8" s="29"/>
      <c r="I8" s="29"/>
      <c r="J8" s="29"/>
      <c r="K8" s="29">
        <v>13000</v>
      </c>
      <c r="L8" s="29"/>
      <c r="M8" s="26"/>
    </row>
    <row r="9" spans="1:13" x14ac:dyDescent="0.25">
      <c r="A9" s="23">
        <v>4</v>
      </c>
      <c r="B9" s="23" t="s">
        <v>53</v>
      </c>
      <c r="C9" s="29">
        <v>10400</v>
      </c>
      <c r="D9" s="29"/>
      <c r="E9" s="29"/>
      <c r="F9" s="29"/>
      <c r="G9" s="29">
        <v>10400</v>
      </c>
      <c r="H9" s="29"/>
      <c r="I9" s="29"/>
      <c r="J9" s="29"/>
      <c r="K9" s="29">
        <v>10400</v>
      </c>
      <c r="L9" s="29"/>
      <c r="M9" s="26"/>
    </row>
    <row r="10" spans="1:13" x14ac:dyDescent="0.25">
      <c r="A10" s="23">
        <v>5</v>
      </c>
      <c r="B10" s="23" t="s">
        <v>54</v>
      </c>
      <c r="C10" s="29">
        <v>33300</v>
      </c>
      <c r="D10" s="29"/>
      <c r="E10" s="29"/>
      <c r="F10" s="29"/>
      <c r="G10" s="29">
        <v>33300</v>
      </c>
      <c r="H10" s="29"/>
      <c r="I10" s="29">
        <v>33300</v>
      </c>
      <c r="J10" s="29">
        <v>37000</v>
      </c>
      <c r="K10" s="29">
        <v>37000</v>
      </c>
      <c r="L10" s="29"/>
      <c r="M10" s="26"/>
    </row>
    <row r="11" spans="1:13" x14ac:dyDescent="0.25">
      <c r="A11" s="23">
        <v>6</v>
      </c>
      <c r="B11" s="23" t="s">
        <v>55</v>
      </c>
      <c r="C11" s="29"/>
      <c r="D11" s="29">
        <v>10400</v>
      </c>
      <c r="E11" s="29"/>
      <c r="F11" s="29"/>
      <c r="G11" s="29"/>
      <c r="H11" s="29">
        <v>10400</v>
      </c>
      <c r="I11" s="29"/>
      <c r="J11" s="29"/>
      <c r="K11" s="29"/>
      <c r="L11" s="29">
        <v>10400</v>
      </c>
      <c r="M11" s="26"/>
    </row>
    <row r="12" spans="1:13" x14ac:dyDescent="0.25">
      <c r="A12" s="23">
        <v>7</v>
      </c>
      <c r="B12" s="23" t="s">
        <v>56</v>
      </c>
      <c r="C12" s="29"/>
      <c r="D12" s="29">
        <v>15600</v>
      </c>
      <c r="E12" s="29"/>
      <c r="F12" s="29"/>
      <c r="G12" s="29"/>
      <c r="H12" s="29">
        <v>15600</v>
      </c>
      <c r="I12" s="29"/>
      <c r="J12" s="29"/>
      <c r="K12" s="29"/>
      <c r="L12" s="29">
        <v>15600</v>
      </c>
      <c r="M12" s="26"/>
    </row>
    <row r="13" spans="1:13" x14ac:dyDescent="0.25">
      <c r="A13" s="23">
        <v>8</v>
      </c>
      <c r="B13" s="23" t="s">
        <v>57</v>
      </c>
      <c r="C13" s="29">
        <v>8320</v>
      </c>
      <c r="D13" s="29"/>
      <c r="E13" s="29"/>
      <c r="F13" s="29">
        <v>1664</v>
      </c>
      <c r="G13" s="29">
        <f>C13-F13</f>
        <v>6656</v>
      </c>
      <c r="H13" s="29"/>
      <c r="I13" s="29"/>
      <c r="J13" s="29"/>
      <c r="K13" s="29">
        <f>G13-J13</f>
        <v>6656</v>
      </c>
      <c r="L13" s="29"/>
      <c r="M13" s="26"/>
    </row>
    <row r="14" spans="1:13" x14ac:dyDescent="0.25">
      <c r="A14" s="23">
        <v>9</v>
      </c>
      <c r="B14" s="23" t="s">
        <v>58</v>
      </c>
      <c r="C14" s="29">
        <v>10400</v>
      </c>
      <c r="D14" s="29"/>
      <c r="E14" s="29"/>
      <c r="F14" s="29"/>
      <c r="G14" s="29">
        <v>10400</v>
      </c>
      <c r="H14" s="29"/>
      <c r="I14" s="29"/>
      <c r="J14" s="29"/>
      <c r="K14" s="29">
        <v>10400</v>
      </c>
      <c r="L14" s="29"/>
      <c r="M14" s="26"/>
    </row>
    <row r="15" spans="1:13" x14ac:dyDescent="0.25">
      <c r="A15" s="23">
        <v>10</v>
      </c>
      <c r="B15" s="23" t="s">
        <v>59</v>
      </c>
      <c r="C15" s="29">
        <v>54000</v>
      </c>
      <c r="D15" s="29"/>
      <c r="E15" s="29"/>
      <c r="F15" s="29"/>
      <c r="G15" s="29">
        <v>54000</v>
      </c>
      <c r="H15" s="29"/>
      <c r="I15" s="29">
        <v>54000</v>
      </c>
      <c r="J15" s="29"/>
      <c r="K15" s="29"/>
      <c r="L15" s="29"/>
      <c r="M15" s="26"/>
    </row>
    <row r="16" spans="1:13" x14ac:dyDescent="0.25">
      <c r="A16" s="23">
        <v>11</v>
      </c>
      <c r="B16" s="23" t="s">
        <v>60</v>
      </c>
      <c r="C16" s="29">
        <v>4160</v>
      </c>
      <c r="D16" s="29"/>
      <c r="E16" s="29"/>
      <c r="F16" s="29"/>
      <c r="G16" s="29">
        <v>4160</v>
      </c>
      <c r="H16" s="29"/>
      <c r="I16" s="29">
        <v>4160</v>
      </c>
      <c r="J16" s="29"/>
      <c r="K16" s="29"/>
      <c r="L16" s="29"/>
      <c r="M16" s="26"/>
    </row>
    <row r="17" spans="1:13" x14ac:dyDescent="0.25">
      <c r="A17" s="23">
        <v>12</v>
      </c>
      <c r="B17" s="23" t="s">
        <v>61</v>
      </c>
      <c r="C17" s="29"/>
      <c r="D17" s="29">
        <v>14560</v>
      </c>
      <c r="E17" s="29"/>
      <c r="F17" s="29"/>
      <c r="G17" s="29"/>
      <c r="H17" s="29">
        <v>14560</v>
      </c>
      <c r="I17" s="29"/>
      <c r="J17" s="29"/>
      <c r="K17" s="29"/>
      <c r="L17" s="29">
        <v>14560</v>
      </c>
      <c r="M17" s="26"/>
    </row>
    <row r="18" spans="1:13" x14ac:dyDescent="0.25">
      <c r="A18" s="23">
        <v>13</v>
      </c>
      <c r="B18" s="23" t="s">
        <v>62</v>
      </c>
      <c r="C18" s="29">
        <v>2080</v>
      </c>
      <c r="D18" s="29"/>
      <c r="E18" s="29"/>
      <c r="F18" s="29">
        <v>2080</v>
      </c>
      <c r="G18" s="29"/>
      <c r="H18" s="29"/>
      <c r="I18" s="29"/>
      <c r="J18" s="29"/>
      <c r="K18" s="29"/>
      <c r="L18" s="29"/>
      <c r="M18" s="26"/>
    </row>
    <row r="19" spans="1:13" x14ac:dyDescent="0.25">
      <c r="A19" s="23">
        <v>14</v>
      </c>
      <c r="B19" s="23" t="s">
        <v>63</v>
      </c>
      <c r="C19" s="29">
        <v>93600</v>
      </c>
      <c r="D19" s="29"/>
      <c r="E19" s="29"/>
      <c r="F19" s="29"/>
      <c r="G19" s="29">
        <v>93600</v>
      </c>
      <c r="H19" s="29"/>
      <c r="I19" s="29"/>
      <c r="J19" s="29"/>
      <c r="K19" s="29">
        <v>93600</v>
      </c>
      <c r="L19" s="29"/>
      <c r="M19" s="26"/>
    </row>
    <row r="20" spans="1:13" x14ac:dyDescent="0.25">
      <c r="A20" s="23">
        <v>15</v>
      </c>
      <c r="B20" s="23" t="s">
        <v>64</v>
      </c>
      <c r="C20" s="29">
        <v>31200</v>
      </c>
      <c r="D20" s="29"/>
      <c r="E20" s="29"/>
      <c r="F20" s="29"/>
      <c r="G20" s="29">
        <v>31200</v>
      </c>
      <c r="H20" s="29"/>
      <c r="I20" s="29">
        <v>31200</v>
      </c>
      <c r="J20" s="29"/>
      <c r="K20" s="29"/>
      <c r="L20" s="29"/>
      <c r="M20" s="26"/>
    </row>
    <row r="21" spans="1:13" x14ac:dyDescent="0.25">
      <c r="A21" s="23">
        <v>16</v>
      </c>
      <c r="B21" s="23" t="s">
        <v>65</v>
      </c>
      <c r="C21" s="29">
        <v>24960</v>
      </c>
      <c r="D21" s="29"/>
      <c r="E21" s="29"/>
      <c r="F21" s="29"/>
      <c r="G21" s="29">
        <v>24960</v>
      </c>
      <c r="H21" s="29"/>
      <c r="I21" s="29">
        <v>24960</v>
      </c>
      <c r="J21" s="29"/>
      <c r="K21" s="29"/>
      <c r="L21" s="29"/>
      <c r="M21" s="26"/>
    </row>
    <row r="22" spans="1:13" x14ac:dyDescent="0.25">
      <c r="A22" s="23">
        <v>17</v>
      </c>
      <c r="B22" s="23" t="s">
        <v>66</v>
      </c>
      <c r="C22" s="29"/>
      <c r="D22" s="29">
        <v>228500</v>
      </c>
      <c r="E22" s="29"/>
      <c r="F22" s="29"/>
      <c r="G22" s="29"/>
      <c r="H22" s="29">
        <v>228500</v>
      </c>
      <c r="I22" s="29"/>
      <c r="J22" s="29">
        <v>228500</v>
      </c>
      <c r="K22" s="29"/>
      <c r="L22" s="29"/>
      <c r="M22" s="26"/>
    </row>
    <row r="23" spans="1:13" x14ac:dyDescent="0.25">
      <c r="A23" s="23">
        <v>18</v>
      </c>
      <c r="B23" s="23" t="s">
        <v>67</v>
      </c>
      <c r="C23" s="29">
        <v>1664</v>
      </c>
      <c r="D23" s="29"/>
      <c r="E23" s="29"/>
      <c r="F23" s="29"/>
      <c r="G23" s="29">
        <v>1664</v>
      </c>
      <c r="H23" s="29"/>
      <c r="I23" s="29">
        <v>1664</v>
      </c>
      <c r="J23" s="29"/>
      <c r="K23" s="29"/>
      <c r="L23" s="29"/>
      <c r="M23" s="26"/>
    </row>
    <row r="24" spans="1:13" x14ac:dyDescent="0.25">
      <c r="A24" s="23">
        <v>19</v>
      </c>
      <c r="B24" s="23" t="s">
        <v>68</v>
      </c>
      <c r="C24" s="29"/>
      <c r="D24" s="29">
        <v>2600</v>
      </c>
      <c r="E24" s="29"/>
      <c r="F24" s="29"/>
      <c r="G24" s="29"/>
      <c r="H24" s="29">
        <v>2600</v>
      </c>
      <c r="I24" s="29"/>
      <c r="J24" s="29">
        <v>2600</v>
      </c>
      <c r="K24" s="29"/>
      <c r="L24" s="29"/>
      <c r="M24" s="26"/>
    </row>
    <row r="25" spans="1:13" x14ac:dyDescent="0.25">
      <c r="A25" s="23">
        <v>20</v>
      </c>
      <c r="B25" s="23" t="s">
        <v>69</v>
      </c>
      <c r="C25" s="29"/>
      <c r="D25" s="29">
        <v>3120</v>
      </c>
      <c r="E25" s="29"/>
      <c r="F25" s="29"/>
      <c r="G25" s="29"/>
      <c r="H25" s="29">
        <v>3120</v>
      </c>
      <c r="I25" s="29"/>
      <c r="J25" s="29">
        <v>3120</v>
      </c>
      <c r="K25" s="29"/>
      <c r="L25" s="29"/>
      <c r="M25" s="26"/>
    </row>
    <row r="26" spans="1:13" x14ac:dyDescent="0.25">
      <c r="A26" s="23">
        <v>21</v>
      </c>
      <c r="B26" s="23" t="s">
        <v>70</v>
      </c>
      <c r="C26" s="29">
        <v>5200</v>
      </c>
      <c r="D26" s="29"/>
      <c r="E26" s="29"/>
      <c r="F26" s="29">
        <v>4300</v>
      </c>
      <c r="G26" s="29">
        <f>C26-F26</f>
        <v>900</v>
      </c>
      <c r="H26" s="29"/>
      <c r="I26" s="29"/>
      <c r="J26" s="29"/>
      <c r="K26" s="29">
        <v>900</v>
      </c>
      <c r="L26" s="29"/>
      <c r="M26" s="26"/>
    </row>
    <row r="27" spans="1:13" x14ac:dyDescent="0.25">
      <c r="A27" s="23">
        <v>21</v>
      </c>
      <c r="B27" s="23" t="s">
        <v>71</v>
      </c>
      <c r="C27" s="29">
        <v>2600</v>
      </c>
      <c r="D27" s="29"/>
      <c r="E27" s="29"/>
      <c r="F27" s="29"/>
      <c r="G27" s="29">
        <v>2600</v>
      </c>
      <c r="H27" s="29"/>
      <c r="I27" s="29">
        <v>2600</v>
      </c>
      <c r="J27" s="29"/>
      <c r="K27" s="29"/>
      <c r="L27" s="29"/>
      <c r="M27" s="26"/>
    </row>
    <row r="28" spans="1:13" x14ac:dyDescent="0.25">
      <c r="A28" s="23">
        <v>23</v>
      </c>
      <c r="B28" s="23" t="s">
        <v>73</v>
      </c>
      <c r="C28" s="29">
        <v>1560</v>
      </c>
      <c r="D28" s="29"/>
      <c r="E28" s="29">
        <v>936</v>
      </c>
      <c r="F28" s="29"/>
      <c r="G28" s="29">
        <f>C28+E28</f>
        <v>2496</v>
      </c>
      <c r="H28" s="29"/>
      <c r="I28" s="29">
        <v>2496</v>
      </c>
      <c r="J28" s="29"/>
      <c r="K28" s="29"/>
      <c r="L28" s="29"/>
      <c r="M28" s="26"/>
    </row>
    <row r="29" spans="1:13" x14ac:dyDescent="0.25">
      <c r="A29" s="23">
        <v>24</v>
      </c>
      <c r="B29" s="23" t="s">
        <v>72</v>
      </c>
      <c r="C29" s="29">
        <v>3120</v>
      </c>
      <c r="D29" s="29"/>
      <c r="E29" s="29"/>
      <c r="F29" s="29"/>
      <c r="G29" s="29">
        <v>3120</v>
      </c>
      <c r="H29" s="29"/>
      <c r="I29" s="29">
        <v>3120</v>
      </c>
      <c r="J29" s="29"/>
      <c r="K29" s="29"/>
      <c r="L29" s="29"/>
      <c r="M29" s="26"/>
    </row>
    <row r="30" spans="1:13" x14ac:dyDescent="0.25">
      <c r="A30" s="23">
        <v>25</v>
      </c>
      <c r="B30" s="23" t="s">
        <v>74</v>
      </c>
      <c r="C30" s="29">
        <v>2912</v>
      </c>
      <c r="D30" s="29"/>
      <c r="E30" s="29"/>
      <c r="F30" s="29"/>
      <c r="G30" s="29">
        <v>2912</v>
      </c>
      <c r="H30" s="29"/>
      <c r="I30" s="29">
        <v>2912</v>
      </c>
      <c r="J30" s="29"/>
      <c r="K30" s="29"/>
      <c r="L30" s="29"/>
      <c r="M30" s="26"/>
    </row>
    <row r="31" spans="1:13" x14ac:dyDescent="0.25">
      <c r="A31" s="23">
        <v>26</v>
      </c>
      <c r="B31" s="23" t="s">
        <v>75</v>
      </c>
      <c r="C31" s="29"/>
      <c r="D31" s="29">
        <v>3120</v>
      </c>
      <c r="E31" s="29"/>
      <c r="F31" s="29"/>
      <c r="G31" s="29"/>
      <c r="H31" s="29">
        <v>3120</v>
      </c>
      <c r="I31" s="29"/>
      <c r="J31" s="29">
        <v>3120</v>
      </c>
      <c r="K31" s="29"/>
      <c r="L31" s="29"/>
      <c r="M31" s="26"/>
    </row>
    <row r="32" spans="1:13" x14ac:dyDescent="0.25">
      <c r="A32" s="23">
        <v>27</v>
      </c>
      <c r="B32" s="23" t="s">
        <v>76</v>
      </c>
      <c r="C32" s="29"/>
      <c r="D32" s="29">
        <v>5200</v>
      </c>
      <c r="E32" s="29">
        <v>2080</v>
      </c>
      <c r="F32" s="29"/>
      <c r="G32" s="29"/>
      <c r="H32" s="29">
        <f>D32-E32</f>
        <v>3120</v>
      </c>
      <c r="I32" s="29"/>
      <c r="J32" s="29"/>
      <c r="K32" s="29"/>
      <c r="L32" s="29">
        <v>3120</v>
      </c>
      <c r="M32" s="26"/>
    </row>
    <row r="33" spans="1:13" x14ac:dyDescent="0.25">
      <c r="A33" s="23">
        <v>28</v>
      </c>
      <c r="B33" s="23" t="s">
        <v>77</v>
      </c>
      <c r="C33" s="29"/>
      <c r="D33" s="29">
        <v>3120</v>
      </c>
      <c r="E33" s="29"/>
      <c r="F33" s="29"/>
      <c r="G33" s="29"/>
      <c r="H33" s="29">
        <v>3120</v>
      </c>
      <c r="I33" s="29"/>
      <c r="J33" s="29">
        <v>3120</v>
      </c>
      <c r="K33" s="29"/>
      <c r="L33" s="29"/>
      <c r="M33" s="26"/>
    </row>
    <row r="34" spans="1:13" x14ac:dyDescent="0.25">
      <c r="A34" s="23">
        <v>29</v>
      </c>
      <c r="B34" s="23" t="s">
        <v>78</v>
      </c>
      <c r="C34" s="29">
        <v>936</v>
      </c>
      <c r="D34" s="29"/>
      <c r="E34" s="29"/>
      <c r="F34" s="29"/>
      <c r="G34" s="29">
        <v>936</v>
      </c>
      <c r="H34" s="29"/>
      <c r="I34" s="29">
        <v>936</v>
      </c>
      <c r="J34" s="29"/>
      <c r="K34" s="29"/>
      <c r="L34" s="29"/>
      <c r="M34" s="26"/>
    </row>
    <row r="35" spans="1:13" x14ac:dyDescent="0.25">
      <c r="A35" s="23">
        <v>30</v>
      </c>
      <c r="B35" s="23" t="s">
        <v>79</v>
      </c>
      <c r="C35" s="29">
        <v>4992</v>
      </c>
      <c r="D35" s="29"/>
      <c r="E35" s="29"/>
      <c r="F35" s="29"/>
      <c r="G35" s="29">
        <v>4992</v>
      </c>
      <c r="H35" s="29"/>
      <c r="I35" s="29"/>
      <c r="J35" s="29"/>
      <c r="K35" s="29">
        <v>4992</v>
      </c>
      <c r="L35" s="29"/>
      <c r="M35" s="27"/>
    </row>
    <row r="36" spans="1:13" x14ac:dyDescent="0.25">
      <c r="A36" s="23">
        <v>31</v>
      </c>
      <c r="B36" s="23" t="s">
        <v>80</v>
      </c>
      <c r="C36" s="29">
        <v>10400</v>
      </c>
      <c r="D36" s="29"/>
      <c r="E36" s="29"/>
      <c r="F36" s="29"/>
      <c r="G36" s="29">
        <v>10400</v>
      </c>
      <c r="H36" s="29"/>
      <c r="I36" s="29"/>
      <c r="J36" s="29"/>
      <c r="K36" s="29">
        <v>10400</v>
      </c>
      <c r="L36" s="29"/>
      <c r="M36" s="27"/>
    </row>
    <row r="37" spans="1:13" x14ac:dyDescent="0.25">
      <c r="A37" s="23">
        <v>32</v>
      </c>
      <c r="B37" s="23" t="s">
        <v>81</v>
      </c>
      <c r="C37" s="29">
        <v>1196</v>
      </c>
      <c r="D37" s="29"/>
      <c r="E37" s="29"/>
      <c r="F37" s="29"/>
      <c r="G37" s="29">
        <v>1196</v>
      </c>
      <c r="H37" s="29"/>
      <c r="I37" s="29">
        <v>1196</v>
      </c>
      <c r="J37" s="29"/>
      <c r="K37" s="29"/>
      <c r="L37" s="29"/>
      <c r="M37" s="27"/>
    </row>
    <row r="38" spans="1:13" x14ac:dyDescent="0.25">
      <c r="A38" s="23">
        <v>33</v>
      </c>
      <c r="B38" s="23" t="s">
        <v>82</v>
      </c>
      <c r="C38" s="29">
        <v>1352</v>
      </c>
      <c r="D38" s="29"/>
      <c r="E38" s="29"/>
      <c r="F38" s="29"/>
      <c r="G38" s="29">
        <v>1352</v>
      </c>
      <c r="H38" s="29"/>
      <c r="I38" s="29">
        <v>1352</v>
      </c>
      <c r="J38" s="29"/>
      <c r="K38" s="29"/>
      <c r="L38" s="29"/>
      <c r="M38" s="27"/>
    </row>
    <row r="39" spans="1:13" x14ac:dyDescent="0.25">
      <c r="A39" s="23">
        <v>34</v>
      </c>
      <c r="B39" s="23" t="s">
        <v>83</v>
      </c>
      <c r="C39" s="29">
        <v>2080</v>
      </c>
      <c r="D39" s="29"/>
      <c r="E39" s="29"/>
      <c r="F39" s="29"/>
      <c r="G39" s="29">
        <v>2080</v>
      </c>
      <c r="H39" s="29"/>
      <c r="I39" s="29">
        <v>2080</v>
      </c>
      <c r="J39" s="29"/>
      <c r="K39" s="29"/>
      <c r="L39" s="29"/>
      <c r="M39" s="27"/>
    </row>
    <row r="40" spans="1:13" x14ac:dyDescent="0.25">
      <c r="A40" s="23">
        <v>35</v>
      </c>
      <c r="B40" s="23" t="s">
        <v>84</v>
      </c>
      <c r="C40" s="29">
        <v>2392</v>
      </c>
      <c r="D40" s="29"/>
      <c r="E40" s="29"/>
      <c r="F40" s="29"/>
      <c r="G40" s="29">
        <v>2392</v>
      </c>
      <c r="H40" s="29"/>
      <c r="I40" s="29">
        <v>2392</v>
      </c>
      <c r="J40" s="29"/>
      <c r="K40" s="29"/>
      <c r="L40" s="29"/>
      <c r="M40" s="27"/>
    </row>
    <row r="41" spans="1:13" x14ac:dyDescent="0.25">
      <c r="A41" s="23">
        <v>36</v>
      </c>
      <c r="B41" s="23" t="s">
        <v>85</v>
      </c>
      <c r="C41" s="29">
        <v>6000</v>
      </c>
      <c r="D41" s="29"/>
      <c r="E41" s="29"/>
      <c r="F41" s="29">
        <v>1200</v>
      </c>
      <c r="G41" s="29">
        <f>C41-F41</f>
        <v>4800</v>
      </c>
      <c r="H41" s="29"/>
      <c r="I41" s="29"/>
      <c r="J41" s="29"/>
      <c r="K41" s="29">
        <v>4800</v>
      </c>
      <c r="L41" s="29"/>
      <c r="M41" s="27"/>
    </row>
    <row r="42" spans="1:13" x14ac:dyDescent="0.25">
      <c r="A42" s="23">
        <v>37</v>
      </c>
      <c r="B42" s="23" t="s">
        <v>86</v>
      </c>
      <c r="C42" s="29"/>
      <c r="D42" s="29">
        <v>43402</v>
      </c>
      <c r="E42" s="29"/>
      <c r="F42" s="29"/>
      <c r="G42" s="29"/>
      <c r="H42" s="29">
        <v>43402</v>
      </c>
      <c r="I42" s="29"/>
      <c r="J42" s="29"/>
      <c r="K42" s="29"/>
      <c r="L42" s="29">
        <v>43402</v>
      </c>
      <c r="M42" s="27"/>
    </row>
    <row r="43" spans="1:13" x14ac:dyDescent="0.25">
      <c r="A43" s="23">
        <v>38</v>
      </c>
      <c r="B43" s="23" t="s">
        <v>87</v>
      </c>
      <c r="C43" s="29"/>
      <c r="D43" s="29">
        <v>43402</v>
      </c>
      <c r="E43" s="29"/>
      <c r="F43" s="29"/>
      <c r="G43" s="29"/>
      <c r="H43" s="29">
        <v>43402</v>
      </c>
      <c r="I43" s="29"/>
      <c r="J43" s="29"/>
      <c r="K43" s="29"/>
      <c r="L43" s="29">
        <v>43402</v>
      </c>
      <c r="M43" s="27"/>
    </row>
    <row r="44" spans="1:13" x14ac:dyDescent="0.25">
      <c r="A44" s="23">
        <v>39</v>
      </c>
      <c r="B44" s="23" t="s">
        <v>88</v>
      </c>
      <c r="C44" s="29"/>
      <c r="D44" s="29"/>
      <c r="E44" s="29">
        <v>1299.8699999999999</v>
      </c>
      <c r="F44" s="29"/>
      <c r="G44" s="29">
        <v>1299.8699999999999</v>
      </c>
      <c r="H44" s="29"/>
      <c r="I44" s="29">
        <v>1299.8699999999999</v>
      </c>
      <c r="J44" s="29"/>
      <c r="K44" s="29"/>
      <c r="L44" s="29"/>
      <c r="M44" s="27"/>
    </row>
    <row r="45" spans="1:13" x14ac:dyDescent="0.25">
      <c r="A45" s="23">
        <v>40</v>
      </c>
      <c r="B45" s="23" t="s">
        <v>89</v>
      </c>
      <c r="C45" s="29"/>
      <c r="D45" s="29"/>
      <c r="E45" s="29">
        <v>3033.03</v>
      </c>
      <c r="F45" s="29"/>
      <c r="G45" s="29">
        <v>3033.03</v>
      </c>
      <c r="H45" s="29"/>
      <c r="I45" s="29">
        <v>3033.03</v>
      </c>
      <c r="J45" s="29"/>
      <c r="K45" s="29"/>
      <c r="L45" s="29"/>
      <c r="M45" s="27"/>
    </row>
    <row r="46" spans="1:13" x14ac:dyDescent="0.25">
      <c r="A46" s="23">
        <v>41</v>
      </c>
      <c r="B46" s="23" t="s">
        <v>4</v>
      </c>
      <c r="C46" s="29"/>
      <c r="D46" s="29"/>
      <c r="E46" s="29">
        <v>1269.33</v>
      </c>
      <c r="F46" s="29"/>
      <c r="G46" s="29">
        <v>1269.33</v>
      </c>
      <c r="H46" s="29"/>
      <c r="I46" s="29">
        <v>1269.33</v>
      </c>
      <c r="J46" s="29"/>
      <c r="K46" s="29"/>
      <c r="L46" s="29"/>
      <c r="M46" s="27"/>
    </row>
    <row r="47" spans="1:13" x14ac:dyDescent="0.25">
      <c r="A47" s="23">
        <v>42</v>
      </c>
      <c r="B47" s="23" t="s">
        <v>5</v>
      </c>
      <c r="C47" s="29"/>
      <c r="D47" s="29"/>
      <c r="E47" s="29">
        <v>544</v>
      </c>
      <c r="F47" s="29"/>
      <c r="G47" s="29">
        <v>544</v>
      </c>
      <c r="H47" s="29"/>
      <c r="I47" s="29">
        <v>544</v>
      </c>
      <c r="J47" s="29"/>
      <c r="K47" s="29"/>
      <c r="L47" s="29"/>
      <c r="M47" s="27"/>
    </row>
    <row r="48" spans="1:13" x14ac:dyDescent="0.25">
      <c r="A48" s="23">
        <v>43</v>
      </c>
      <c r="B48" s="23" t="s">
        <v>90</v>
      </c>
      <c r="C48" s="29"/>
      <c r="D48" s="29"/>
      <c r="E48" s="29">
        <v>2457</v>
      </c>
      <c r="F48" s="29"/>
      <c r="G48" s="29">
        <v>2457</v>
      </c>
      <c r="H48" s="29"/>
      <c r="I48" s="29">
        <v>2457</v>
      </c>
      <c r="J48" s="29"/>
      <c r="K48" s="29"/>
      <c r="L48" s="29"/>
      <c r="M48" s="27"/>
    </row>
    <row r="49" spans="1:13" x14ac:dyDescent="0.25">
      <c r="A49" s="23">
        <v>44</v>
      </c>
      <c r="B49" s="23" t="s">
        <v>91</v>
      </c>
      <c r="C49" s="29"/>
      <c r="D49" s="29"/>
      <c r="E49" s="29">
        <v>819</v>
      </c>
      <c r="F49" s="29"/>
      <c r="G49" s="29">
        <v>819</v>
      </c>
      <c r="H49" s="29"/>
      <c r="I49" s="29">
        <v>819</v>
      </c>
      <c r="J49" s="29"/>
      <c r="K49" s="29"/>
      <c r="L49" s="29"/>
      <c r="M49" s="27"/>
    </row>
    <row r="50" spans="1:13" x14ac:dyDescent="0.25">
      <c r="A50" s="23">
        <v>45</v>
      </c>
      <c r="B50" s="23" t="s">
        <v>93</v>
      </c>
      <c r="C50" s="29"/>
      <c r="D50" s="29"/>
      <c r="E50" s="29"/>
      <c r="F50" s="29">
        <v>4332.8999999999996</v>
      </c>
      <c r="G50" s="29"/>
      <c r="H50" s="29">
        <v>4332.8999999999996</v>
      </c>
      <c r="I50" s="29"/>
      <c r="J50" s="29"/>
      <c r="K50" s="29"/>
      <c r="L50" s="29">
        <v>4332.8999999999996</v>
      </c>
      <c r="M50" s="27"/>
    </row>
    <row r="51" spans="1:13" x14ac:dyDescent="0.25">
      <c r="A51" s="23">
        <v>46</v>
      </c>
      <c r="B51" s="23" t="s">
        <v>92</v>
      </c>
      <c r="C51" s="29"/>
      <c r="D51" s="29"/>
      <c r="E51" s="29"/>
      <c r="F51" s="29">
        <v>1813.33</v>
      </c>
      <c r="G51" s="29"/>
      <c r="H51" s="29">
        <v>1813.33</v>
      </c>
      <c r="I51" s="29"/>
      <c r="J51" s="29"/>
      <c r="K51" s="29"/>
      <c r="L51" s="29">
        <v>1813.33</v>
      </c>
      <c r="M51" s="27"/>
    </row>
    <row r="52" spans="1:13" x14ac:dyDescent="0.25">
      <c r="A52" s="23">
        <v>47</v>
      </c>
      <c r="B52" s="23" t="s">
        <v>94</v>
      </c>
      <c r="C52" s="29"/>
      <c r="D52" s="29"/>
      <c r="E52" s="29"/>
      <c r="F52" s="29">
        <v>3276</v>
      </c>
      <c r="G52" s="29"/>
      <c r="H52" s="29">
        <v>3276</v>
      </c>
      <c r="I52" s="29"/>
      <c r="J52" s="29"/>
      <c r="K52" s="29"/>
      <c r="L52" s="29">
        <v>3276</v>
      </c>
      <c r="M52" s="27"/>
    </row>
    <row r="53" spans="1:13" x14ac:dyDescent="0.25">
      <c r="A53" s="23">
        <v>48</v>
      </c>
      <c r="B53" s="23" t="s">
        <v>95</v>
      </c>
      <c r="C53" s="29"/>
      <c r="D53" s="29"/>
      <c r="E53" s="29">
        <v>1664</v>
      </c>
      <c r="F53" s="29"/>
      <c r="G53" s="29">
        <v>1664</v>
      </c>
      <c r="H53" s="29"/>
      <c r="I53" s="29">
        <v>1664</v>
      </c>
      <c r="J53" s="29"/>
      <c r="K53" s="29"/>
      <c r="L53" s="29"/>
      <c r="M53" s="27"/>
    </row>
    <row r="54" spans="1:13" x14ac:dyDescent="0.25">
      <c r="A54" s="23">
        <v>49</v>
      </c>
      <c r="B54" s="23" t="s">
        <v>96</v>
      </c>
      <c r="C54" s="29"/>
      <c r="D54" s="29"/>
      <c r="E54" s="29">
        <v>360</v>
      </c>
      <c r="F54" s="29"/>
      <c r="G54" s="29">
        <v>360</v>
      </c>
      <c r="H54" s="29"/>
      <c r="I54" s="29">
        <v>360</v>
      </c>
      <c r="J54" s="29"/>
      <c r="K54" s="29"/>
      <c r="L54" s="29"/>
      <c r="M54" s="27"/>
    </row>
    <row r="55" spans="1:13" x14ac:dyDescent="0.25">
      <c r="A55" s="23">
        <v>50</v>
      </c>
      <c r="B55" s="23" t="s">
        <v>97</v>
      </c>
      <c r="C55" s="29"/>
      <c r="D55" s="29"/>
      <c r="E55" s="29">
        <v>840</v>
      </c>
      <c r="F55" s="29"/>
      <c r="G55" s="29">
        <v>840</v>
      </c>
      <c r="H55" s="29"/>
      <c r="I55" s="29">
        <v>840</v>
      </c>
      <c r="J55" s="29"/>
      <c r="K55" s="29"/>
      <c r="L55" s="29"/>
      <c r="M55" s="27"/>
    </row>
    <row r="56" spans="1:13" x14ac:dyDescent="0.25">
      <c r="A56" s="23">
        <v>51</v>
      </c>
      <c r="B56" s="23" t="s">
        <v>98</v>
      </c>
      <c r="C56" s="29"/>
      <c r="D56" s="29"/>
      <c r="E56" s="29"/>
      <c r="F56" s="29">
        <v>1357.2</v>
      </c>
      <c r="G56" s="29"/>
      <c r="H56" s="29">
        <v>1357.2</v>
      </c>
      <c r="I56" s="29"/>
      <c r="J56" s="29"/>
      <c r="K56" s="29"/>
      <c r="L56" s="29">
        <v>1357.2</v>
      </c>
      <c r="M56" s="27"/>
    </row>
    <row r="57" spans="1:13" x14ac:dyDescent="0.25">
      <c r="A57" s="23">
        <v>52</v>
      </c>
      <c r="B57" s="23" t="s">
        <v>99</v>
      </c>
      <c r="C57" s="29"/>
      <c r="D57" s="29"/>
      <c r="E57" s="29">
        <v>421.2</v>
      </c>
      <c r="F57" s="29"/>
      <c r="G57" s="29">
        <v>421.2</v>
      </c>
      <c r="H57" s="29"/>
      <c r="I57" s="29">
        <v>421.2</v>
      </c>
      <c r="J57" s="29"/>
      <c r="K57" s="29"/>
      <c r="L57" s="29"/>
      <c r="M57" s="27"/>
    </row>
    <row r="58" spans="1:13" x14ac:dyDescent="0.25">
      <c r="A58" s="23">
        <v>53</v>
      </c>
      <c r="B58" s="23" t="s">
        <v>30</v>
      </c>
      <c r="C58" s="29"/>
      <c r="D58" s="29"/>
      <c r="E58" s="29">
        <v>461.76</v>
      </c>
      <c r="F58" s="29"/>
      <c r="G58" s="29">
        <v>461.76</v>
      </c>
      <c r="H58" s="29"/>
      <c r="I58" s="29">
        <v>461.76</v>
      </c>
      <c r="J58" s="29"/>
      <c r="K58" s="29"/>
      <c r="L58" s="29"/>
      <c r="M58" s="27"/>
    </row>
    <row r="59" spans="1:13" x14ac:dyDescent="0.25">
      <c r="A59" s="23">
        <v>54</v>
      </c>
      <c r="B59" s="23" t="s">
        <v>100</v>
      </c>
      <c r="C59" s="29"/>
      <c r="D59" s="29"/>
      <c r="E59" s="29"/>
      <c r="F59" s="29">
        <v>461.76</v>
      </c>
      <c r="G59" s="29"/>
      <c r="H59" s="29">
        <v>461.76</v>
      </c>
      <c r="I59" s="29"/>
      <c r="J59" s="29"/>
      <c r="K59" s="29"/>
      <c r="L59" s="29">
        <v>461.76</v>
      </c>
      <c r="M59" s="27"/>
    </row>
    <row r="60" spans="1:13" x14ac:dyDescent="0.25">
      <c r="A60" s="23">
        <v>55</v>
      </c>
      <c r="B60" s="23" t="s">
        <v>101</v>
      </c>
      <c r="C60" s="29"/>
      <c r="D60" s="29"/>
      <c r="E60" s="29">
        <v>4300</v>
      </c>
      <c r="F60" s="29"/>
      <c r="G60" s="29">
        <v>4300</v>
      </c>
      <c r="H60" s="29"/>
      <c r="I60" s="29">
        <v>4300</v>
      </c>
      <c r="J60" s="29"/>
      <c r="K60" s="29"/>
      <c r="L60" s="29"/>
      <c r="M60" s="27"/>
    </row>
    <row r="61" spans="1:13" x14ac:dyDescent="0.25">
      <c r="A61" s="23">
        <v>56</v>
      </c>
      <c r="B61" s="23" t="s">
        <v>102</v>
      </c>
      <c r="C61" s="29"/>
      <c r="D61" s="29"/>
      <c r="E61" s="29"/>
      <c r="F61" s="29"/>
      <c r="G61" s="29"/>
      <c r="H61" s="29"/>
      <c r="I61" s="29">
        <v>91622.81</v>
      </c>
      <c r="J61" s="29"/>
      <c r="K61" s="29"/>
      <c r="L61" s="29"/>
      <c r="M61" s="27"/>
    </row>
    <row r="62" spans="1:13" x14ac:dyDescent="0.25">
      <c r="A62" s="23">
        <v>57</v>
      </c>
      <c r="B62" s="23" t="s">
        <v>103</v>
      </c>
      <c r="C62" s="29"/>
      <c r="D62" s="29"/>
      <c r="E62" s="29"/>
      <c r="F62" s="29"/>
      <c r="G62" s="29"/>
      <c r="H62" s="29"/>
      <c r="I62" s="29"/>
      <c r="J62" s="29"/>
      <c r="K62" s="29"/>
      <c r="L62" s="29">
        <v>22125.7</v>
      </c>
      <c r="M62" s="27"/>
    </row>
    <row r="63" spans="1:13" x14ac:dyDescent="0.25">
      <c r="A63" s="23">
        <v>58</v>
      </c>
      <c r="B63" s="23" t="s">
        <v>104</v>
      </c>
      <c r="C63" s="29"/>
      <c r="D63" s="29"/>
      <c r="E63" s="29"/>
      <c r="F63" s="29"/>
      <c r="G63" s="29"/>
      <c r="H63" s="29"/>
      <c r="I63" s="29"/>
      <c r="J63" s="29"/>
      <c r="K63" s="29"/>
      <c r="L63" s="29">
        <v>3474.86</v>
      </c>
      <c r="M63" s="27"/>
    </row>
    <row r="64" spans="1:13" ht="15.75" thickBot="1" x14ac:dyDescent="0.3">
      <c r="A64" s="23">
        <v>59</v>
      </c>
      <c r="B64" s="23" t="s">
        <v>105</v>
      </c>
      <c r="C64" s="32"/>
      <c r="D64" s="32"/>
      <c r="E64" s="32"/>
      <c r="F64" s="32"/>
      <c r="G64" s="32"/>
      <c r="H64" s="32"/>
      <c r="I64" s="32"/>
      <c r="J64" s="32"/>
      <c r="K64" s="32"/>
      <c r="L64" s="32">
        <v>66022.25</v>
      </c>
      <c r="M64" s="27"/>
    </row>
    <row r="65" spans="1:13" ht="15.75" thickBot="1" x14ac:dyDescent="0.3">
      <c r="A65" s="23">
        <v>60</v>
      </c>
      <c r="B65" s="23" t="s">
        <v>106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27"/>
    </row>
    <row r="66" spans="1:13" ht="15.75" thickTop="1" x14ac:dyDescent="0.25">
      <c r="A66" s="23">
        <v>61</v>
      </c>
      <c r="B66" s="23"/>
      <c r="C66" s="31">
        <f>SUM(C6:C65)</f>
        <v>373024</v>
      </c>
      <c r="D66" s="31">
        <f>SUM(D6:D65)</f>
        <v>373024</v>
      </c>
      <c r="E66" s="31">
        <f>SUM(E13:E65)</f>
        <v>20485.190000000002</v>
      </c>
      <c r="F66" s="31">
        <f>SUM(F13:F65)</f>
        <v>20485.189999999999</v>
      </c>
      <c r="G66" s="31">
        <f t="shared" ref="G66:L66" si="0">SUM(G6:G65)</f>
        <v>382185.19000000006</v>
      </c>
      <c r="H66" s="31">
        <f t="shared" si="0"/>
        <v>382185.19000000006</v>
      </c>
      <c r="I66" s="31">
        <f t="shared" si="0"/>
        <v>277460</v>
      </c>
      <c r="J66" s="31">
        <f t="shared" si="0"/>
        <v>277460</v>
      </c>
      <c r="K66" s="31">
        <f t="shared" si="0"/>
        <v>233348</v>
      </c>
      <c r="L66" s="31">
        <f t="shared" si="0"/>
        <v>233348</v>
      </c>
      <c r="M66" s="27"/>
    </row>
    <row r="67" spans="1:13" x14ac:dyDescent="0.25">
      <c r="A67" s="23"/>
      <c r="B67" s="23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7"/>
    </row>
    <row r="68" spans="1:13" x14ac:dyDescent="0.25">
      <c r="A68" s="23"/>
      <c r="B68" s="23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7"/>
    </row>
    <row r="69" spans="1:13" ht="15.75" thickBot="1" x14ac:dyDescent="0.3">
      <c r="A69" s="24"/>
      <c r="B69" s="24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27"/>
    </row>
    <row r="70" spans="1:13" ht="15.75" thickTop="1" x14ac:dyDescent="0.25"/>
  </sheetData>
  <mergeCells count="11">
    <mergeCell ref="G1:L1"/>
    <mergeCell ref="G2:L2"/>
    <mergeCell ref="G3:L3"/>
    <mergeCell ref="C4:D4"/>
    <mergeCell ref="E4:F4"/>
    <mergeCell ref="G4:H4"/>
    <mergeCell ref="I4:J4"/>
    <mergeCell ref="K4:L4"/>
    <mergeCell ref="B1:D1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H52" sqref="H52"/>
    </sheetView>
  </sheetViews>
  <sheetFormatPr baseColWidth="10" defaultRowHeight="15" x14ac:dyDescent="0.25"/>
  <cols>
    <col min="1" max="1" width="4.85546875" customWidth="1"/>
    <col min="2" max="2" width="38" customWidth="1"/>
    <col min="3" max="3" width="15.28515625" customWidth="1"/>
    <col min="4" max="4" width="14.140625" customWidth="1"/>
    <col min="5" max="5" width="14.5703125" customWidth="1"/>
  </cols>
  <sheetData>
    <row r="1" spans="1:5" ht="20.25" customHeight="1" x14ac:dyDescent="0.25">
      <c r="A1" s="61" t="s">
        <v>47</v>
      </c>
      <c r="B1" s="62"/>
      <c r="C1" s="62"/>
      <c r="D1" s="62"/>
      <c r="E1" s="63"/>
    </row>
    <row r="2" spans="1:5" ht="15.75" thickBot="1" x14ac:dyDescent="0.3">
      <c r="A2" s="64" t="s">
        <v>150</v>
      </c>
      <c r="B2" s="65"/>
      <c r="C2" s="65"/>
      <c r="D2" s="65"/>
      <c r="E2" s="66"/>
    </row>
    <row r="3" spans="1:5" ht="15.75" thickTop="1" x14ac:dyDescent="0.25">
      <c r="A3" s="22"/>
      <c r="B3" s="67" t="s">
        <v>151</v>
      </c>
      <c r="C3" s="22"/>
      <c r="D3" s="22"/>
      <c r="E3" s="22"/>
    </row>
    <row r="4" spans="1:5" x14ac:dyDescent="0.25">
      <c r="A4" s="23"/>
      <c r="B4" s="50" t="s">
        <v>152</v>
      </c>
      <c r="C4" s="50"/>
      <c r="D4" s="50"/>
      <c r="E4" s="50">
        <v>228500</v>
      </c>
    </row>
    <row r="5" spans="1:5" ht="15.75" thickBot="1" x14ac:dyDescent="0.3">
      <c r="A5" s="23"/>
      <c r="B5" s="50" t="s">
        <v>153</v>
      </c>
      <c r="C5" s="50"/>
      <c r="D5" s="50"/>
      <c r="E5" s="51">
        <v>1664</v>
      </c>
    </row>
    <row r="6" spans="1:5" x14ac:dyDescent="0.25">
      <c r="A6" s="23"/>
      <c r="B6" s="50" t="s">
        <v>154</v>
      </c>
      <c r="C6" s="50"/>
      <c r="D6" s="50"/>
      <c r="E6" s="53">
        <f>E4-E5</f>
        <v>226836</v>
      </c>
    </row>
    <row r="7" spans="1:5" x14ac:dyDescent="0.25">
      <c r="A7" s="23"/>
      <c r="B7" s="68" t="s">
        <v>155</v>
      </c>
      <c r="C7" s="50"/>
      <c r="D7" s="50"/>
      <c r="E7" s="50"/>
    </row>
    <row r="8" spans="1:5" x14ac:dyDescent="0.25">
      <c r="A8" s="23"/>
      <c r="B8" s="50" t="s">
        <v>156</v>
      </c>
      <c r="C8" s="50"/>
      <c r="D8" s="50">
        <v>33300</v>
      </c>
      <c r="E8" s="50"/>
    </row>
    <row r="9" spans="1:5" x14ac:dyDescent="0.25">
      <c r="A9" s="23"/>
      <c r="B9" s="50" t="s">
        <v>157</v>
      </c>
      <c r="C9" s="50">
        <v>54000</v>
      </c>
      <c r="D9" s="50"/>
      <c r="E9" s="50"/>
    </row>
    <row r="10" spans="1:5" ht="15.75" thickBot="1" x14ac:dyDescent="0.3">
      <c r="A10" s="23"/>
      <c r="B10" s="50" t="s">
        <v>158</v>
      </c>
      <c r="C10" s="51">
        <v>4160</v>
      </c>
      <c r="D10" s="50"/>
      <c r="E10" s="50"/>
    </row>
    <row r="11" spans="1:5" x14ac:dyDescent="0.25">
      <c r="A11" s="23"/>
      <c r="B11" s="50" t="s">
        <v>159</v>
      </c>
      <c r="C11" s="50">
        <v>58160</v>
      </c>
      <c r="D11" s="50"/>
      <c r="E11" s="50"/>
    </row>
    <row r="12" spans="1:5" x14ac:dyDescent="0.25">
      <c r="A12" s="23"/>
      <c r="B12" s="50" t="s">
        <v>160</v>
      </c>
      <c r="C12" s="50">
        <v>3120</v>
      </c>
      <c r="D12" s="50"/>
      <c r="E12" s="50"/>
    </row>
    <row r="13" spans="1:5" ht="15.75" thickBot="1" x14ac:dyDescent="0.3">
      <c r="A13" s="23"/>
      <c r="B13" s="50" t="s">
        <v>161</v>
      </c>
      <c r="C13" s="51">
        <v>2600</v>
      </c>
      <c r="D13" s="50"/>
      <c r="E13" s="50"/>
    </row>
    <row r="14" spans="1:5" ht="15.75" thickBot="1" x14ac:dyDescent="0.3">
      <c r="A14" s="23"/>
      <c r="B14" s="50" t="s">
        <v>162</v>
      </c>
      <c r="C14" s="50"/>
      <c r="D14" s="51">
        <v>52440</v>
      </c>
      <c r="E14" s="50"/>
    </row>
    <row r="15" spans="1:5" x14ac:dyDescent="0.25">
      <c r="A15" s="23"/>
      <c r="B15" s="50" t="s">
        <v>163</v>
      </c>
      <c r="C15" s="50"/>
      <c r="D15" s="50">
        <f>D8+D14</f>
        <v>85740</v>
      </c>
      <c r="E15" s="50"/>
    </row>
    <row r="16" spans="1:5" ht="15.75" thickBot="1" x14ac:dyDescent="0.3">
      <c r="A16" s="23"/>
      <c r="B16" s="50" t="s">
        <v>164</v>
      </c>
      <c r="C16" s="50"/>
      <c r="D16" s="51">
        <v>37000</v>
      </c>
      <c r="E16" s="51">
        <v>48740</v>
      </c>
    </row>
    <row r="17" spans="1:5" x14ac:dyDescent="0.25">
      <c r="A17" s="23"/>
      <c r="B17" s="50" t="s">
        <v>165</v>
      </c>
      <c r="C17" s="50"/>
      <c r="D17" s="50"/>
      <c r="E17" s="50">
        <v>178096</v>
      </c>
    </row>
    <row r="18" spans="1:5" x14ac:dyDescent="0.25">
      <c r="A18" s="23"/>
      <c r="B18" s="68" t="s">
        <v>166</v>
      </c>
      <c r="C18" s="50"/>
      <c r="D18" s="50"/>
      <c r="E18" s="50"/>
    </row>
    <row r="19" spans="1:5" x14ac:dyDescent="0.25">
      <c r="A19" s="23"/>
      <c r="B19" s="68" t="s">
        <v>167</v>
      </c>
      <c r="C19" s="50"/>
      <c r="D19" s="50"/>
      <c r="E19" s="50"/>
    </row>
    <row r="20" spans="1:5" x14ac:dyDescent="0.25">
      <c r="A20" s="23"/>
      <c r="B20" s="50" t="s">
        <v>168</v>
      </c>
      <c r="C20" s="50">
        <v>31200</v>
      </c>
      <c r="D20" s="50"/>
      <c r="E20" s="50"/>
    </row>
    <row r="21" spans="1:5" x14ac:dyDescent="0.25">
      <c r="A21" s="23"/>
      <c r="B21" s="50" t="s">
        <v>169</v>
      </c>
      <c r="C21" s="50">
        <v>2600</v>
      </c>
      <c r="D21" s="50"/>
      <c r="E21" s="50"/>
    </row>
    <row r="22" spans="1:5" x14ac:dyDescent="0.25">
      <c r="A22" s="23"/>
      <c r="B22" s="50" t="s">
        <v>170</v>
      </c>
      <c r="C22" s="50">
        <v>3120</v>
      </c>
      <c r="D22" s="50"/>
      <c r="E22" s="50"/>
    </row>
    <row r="23" spans="1:5" x14ac:dyDescent="0.25">
      <c r="A23" s="23"/>
      <c r="B23" s="50" t="s">
        <v>82</v>
      </c>
      <c r="C23" s="50">
        <v>1352</v>
      </c>
      <c r="D23" s="50"/>
      <c r="E23" s="50"/>
    </row>
    <row r="24" spans="1:5" x14ac:dyDescent="0.25">
      <c r="A24" s="23"/>
      <c r="B24" s="50" t="s">
        <v>171</v>
      </c>
      <c r="C24" s="50">
        <v>2392</v>
      </c>
      <c r="D24" s="50"/>
      <c r="E24" s="50"/>
    </row>
    <row r="25" spans="1:5" x14ac:dyDescent="0.25">
      <c r="A25" s="23"/>
      <c r="B25" s="50" t="s">
        <v>172</v>
      </c>
      <c r="C25" s="50">
        <v>1299.8699999999999</v>
      </c>
      <c r="D25" s="50"/>
      <c r="E25" s="50"/>
    </row>
    <row r="26" spans="1:5" x14ac:dyDescent="0.25">
      <c r="A26" s="23"/>
      <c r="B26" s="50" t="s">
        <v>173</v>
      </c>
      <c r="C26" s="50">
        <v>1269.33</v>
      </c>
      <c r="D26" s="50"/>
      <c r="E26" s="50"/>
    </row>
    <row r="27" spans="1:5" x14ac:dyDescent="0.25">
      <c r="A27" s="23"/>
      <c r="B27" s="50" t="s">
        <v>174</v>
      </c>
      <c r="C27" s="50">
        <v>2457</v>
      </c>
      <c r="D27" s="50"/>
      <c r="E27" s="50"/>
    </row>
    <row r="28" spans="1:5" x14ac:dyDescent="0.25">
      <c r="A28" s="23"/>
      <c r="B28" s="50" t="s">
        <v>175</v>
      </c>
      <c r="C28" s="50">
        <v>360</v>
      </c>
      <c r="D28" s="50"/>
      <c r="E28" s="50"/>
    </row>
    <row r="29" spans="1:5" ht="15.75" thickBot="1" x14ac:dyDescent="0.3">
      <c r="A29" s="23"/>
      <c r="B29" s="50" t="s">
        <v>176</v>
      </c>
      <c r="C29" s="51">
        <v>4300</v>
      </c>
      <c r="D29" s="50">
        <f>C20+C21+C22+C23+C24+C25+C26+C27+C28+C29</f>
        <v>50350.200000000004</v>
      </c>
      <c r="E29" s="50"/>
    </row>
    <row r="30" spans="1:5" x14ac:dyDescent="0.25">
      <c r="A30" s="23"/>
      <c r="B30" s="68" t="s">
        <v>177</v>
      </c>
      <c r="C30" s="50"/>
      <c r="D30" s="50"/>
      <c r="E30" s="50"/>
    </row>
    <row r="31" spans="1:5" x14ac:dyDescent="0.25">
      <c r="A31" s="23"/>
      <c r="B31" s="50" t="s">
        <v>178</v>
      </c>
      <c r="C31" s="50">
        <v>24960</v>
      </c>
      <c r="D31" s="50"/>
      <c r="E31" s="50"/>
    </row>
    <row r="32" spans="1:5" x14ac:dyDescent="0.25">
      <c r="A32" s="23"/>
      <c r="B32" s="50" t="s">
        <v>179</v>
      </c>
      <c r="C32" s="50">
        <v>936</v>
      </c>
      <c r="D32" s="50"/>
      <c r="E32" s="50"/>
    </row>
    <row r="33" spans="1:5" x14ac:dyDescent="0.25">
      <c r="A33" s="23"/>
      <c r="B33" s="50" t="s">
        <v>180</v>
      </c>
      <c r="C33" s="50">
        <v>2912</v>
      </c>
      <c r="D33" s="50"/>
      <c r="E33" s="50"/>
    </row>
    <row r="34" spans="1:5" x14ac:dyDescent="0.25">
      <c r="A34" s="23"/>
      <c r="B34" s="50" t="s">
        <v>181</v>
      </c>
      <c r="C34" s="50">
        <v>1196</v>
      </c>
      <c r="D34" s="50"/>
      <c r="E34" s="50"/>
    </row>
    <row r="35" spans="1:5" x14ac:dyDescent="0.25">
      <c r="A35" s="23"/>
      <c r="B35" s="50" t="s">
        <v>182</v>
      </c>
      <c r="C35" s="50">
        <v>2080</v>
      </c>
      <c r="D35" s="50"/>
      <c r="E35" s="50"/>
    </row>
    <row r="36" spans="1:5" x14ac:dyDescent="0.25">
      <c r="A36" s="23"/>
      <c r="B36" s="50" t="s">
        <v>183</v>
      </c>
      <c r="C36" s="50">
        <v>3033.03</v>
      </c>
      <c r="D36" s="50"/>
      <c r="E36" s="50"/>
    </row>
    <row r="37" spans="1:5" x14ac:dyDescent="0.25">
      <c r="A37" s="23"/>
      <c r="B37" s="50" t="s">
        <v>184</v>
      </c>
      <c r="C37" s="50">
        <v>544</v>
      </c>
      <c r="D37" s="50"/>
      <c r="E37" s="50"/>
    </row>
    <row r="38" spans="1:5" x14ac:dyDescent="0.25">
      <c r="A38" s="23"/>
      <c r="B38" s="50" t="s">
        <v>185</v>
      </c>
      <c r="C38" s="50">
        <v>819</v>
      </c>
      <c r="D38" s="50"/>
      <c r="E38" s="50"/>
    </row>
    <row r="39" spans="1:5" x14ac:dyDescent="0.25">
      <c r="A39" s="23"/>
      <c r="B39" s="50" t="s">
        <v>186</v>
      </c>
      <c r="C39" s="50">
        <v>1664</v>
      </c>
      <c r="D39" s="50"/>
      <c r="E39" s="50"/>
    </row>
    <row r="40" spans="1:5" x14ac:dyDescent="0.25">
      <c r="A40" s="23"/>
      <c r="B40" s="50" t="s">
        <v>187</v>
      </c>
      <c r="C40" s="50">
        <v>840</v>
      </c>
      <c r="D40" s="50"/>
      <c r="E40" s="50"/>
    </row>
    <row r="41" spans="1:5" x14ac:dyDescent="0.25">
      <c r="A41" s="23"/>
      <c r="B41" s="50" t="s">
        <v>188</v>
      </c>
      <c r="C41" s="50">
        <v>421.2</v>
      </c>
      <c r="D41" s="50"/>
      <c r="E41" s="50"/>
    </row>
    <row r="42" spans="1:5" ht="15.75" thickBot="1" x14ac:dyDescent="0.3">
      <c r="A42" s="23"/>
      <c r="B42" s="50" t="s">
        <v>189</v>
      </c>
      <c r="C42" s="51">
        <v>461.76</v>
      </c>
      <c r="D42" s="51">
        <f>C31+C32+C33+C34+C35+C36+C37+C38+C39+C40+C41+C42</f>
        <v>39866.99</v>
      </c>
      <c r="E42" s="51">
        <f>D29+D42</f>
        <v>90217.19</v>
      </c>
    </row>
    <row r="43" spans="1:5" x14ac:dyDescent="0.25">
      <c r="A43" s="23"/>
      <c r="B43" s="68" t="s">
        <v>190</v>
      </c>
      <c r="C43" s="50"/>
      <c r="D43" s="50"/>
      <c r="E43" s="50">
        <f>E17-E42</f>
        <v>87878.81</v>
      </c>
    </row>
    <row r="44" spans="1:5" x14ac:dyDescent="0.25">
      <c r="A44" s="23"/>
      <c r="B44" s="68" t="s">
        <v>151</v>
      </c>
      <c r="C44" s="50"/>
      <c r="D44" s="50"/>
      <c r="E44" s="50"/>
    </row>
    <row r="45" spans="1:5" x14ac:dyDescent="0.25">
      <c r="A45" s="23"/>
      <c r="B45" s="50" t="s">
        <v>191</v>
      </c>
      <c r="C45" s="50">
        <v>3120</v>
      </c>
      <c r="D45" s="50"/>
      <c r="E45" s="50"/>
    </row>
    <row r="46" spans="1:5" ht="15.75" thickBot="1" x14ac:dyDescent="0.3">
      <c r="A46" s="23"/>
      <c r="B46" s="50" t="s">
        <v>192</v>
      </c>
      <c r="C46" s="51">
        <v>3120</v>
      </c>
      <c r="D46" s="50">
        <f>C45+C46</f>
        <v>6240</v>
      </c>
      <c r="E46" s="50"/>
    </row>
    <row r="47" spans="1:5" x14ac:dyDescent="0.25">
      <c r="A47" s="23"/>
      <c r="B47" s="68" t="s">
        <v>193</v>
      </c>
      <c r="C47" s="50"/>
      <c r="D47" s="50"/>
      <c r="E47" s="50"/>
    </row>
    <row r="48" spans="1:5" ht="15.75" thickBot="1" x14ac:dyDescent="0.3">
      <c r="A48" s="23"/>
      <c r="B48" s="50" t="s">
        <v>194</v>
      </c>
      <c r="C48" s="50"/>
      <c r="D48" s="51">
        <v>2496</v>
      </c>
      <c r="E48" s="51">
        <f>D46-D48</f>
        <v>3744</v>
      </c>
    </row>
    <row r="49" spans="1:5" x14ac:dyDescent="0.25">
      <c r="A49" s="23"/>
      <c r="B49" s="50" t="s">
        <v>195</v>
      </c>
      <c r="C49" s="50"/>
      <c r="D49" s="50"/>
      <c r="E49" s="50">
        <f>E43+E48</f>
        <v>91622.81</v>
      </c>
    </row>
    <row r="50" spans="1:5" ht="15.75" thickBot="1" x14ac:dyDescent="0.3">
      <c r="A50" s="23"/>
      <c r="B50" s="50" t="s">
        <v>196</v>
      </c>
      <c r="C50" s="50"/>
      <c r="D50" s="50"/>
      <c r="E50" s="51">
        <v>22125</v>
      </c>
    </row>
    <row r="51" spans="1:5" ht="15.75" thickBot="1" x14ac:dyDescent="0.3">
      <c r="A51" s="23"/>
      <c r="B51" s="50" t="s">
        <v>197</v>
      </c>
      <c r="C51" s="50"/>
      <c r="D51" s="50"/>
      <c r="E51" s="60">
        <f>E49-E50</f>
        <v>69497.81</v>
      </c>
    </row>
    <row r="52" spans="1:5" ht="15.75" thickTop="1" x14ac:dyDescent="0.25">
      <c r="A52" s="23"/>
      <c r="B52" s="23"/>
      <c r="C52" s="50"/>
      <c r="D52" s="50"/>
      <c r="E52" s="53"/>
    </row>
    <row r="53" spans="1:5" x14ac:dyDescent="0.25">
      <c r="A53" s="23"/>
      <c r="B53" s="23"/>
      <c r="C53" s="23"/>
      <c r="D53" s="23"/>
      <c r="E53" s="23"/>
    </row>
    <row r="54" spans="1:5" x14ac:dyDescent="0.25">
      <c r="A54" s="44"/>
      <c r="B54" s="44"/>
      <c r="C54" s="44"/>
      <c r="D54" s="44"/>
      <c r="E54" s="44"/>
    </row>
    <row r="55" spans="1:5" x14ac:dyDescent="0.25">
      <c r="A55" s="44"/>
      <c r="B55" s="44"/>
      <c r="C55" s="44"/>
      <c r="D55" s="44"/>
      <c r="E55" s="44"/>
    </row>
    <row r="56" spans="1:5" x14ac:dyDescent="0.25">
      <c r="A56" s="44"/>
      <c r="B56" s="44"/>
      <c r="C56" s="44"/>
      <c r="D56" s="44"/>
      <c r="E56" s="44"/>
    </row>
    <row r="57" spans="1:5" x14ac:dyDescent="0.25">
      <c r="A57" s="44"/>
      <c r="B57" s="44"/>
      <c r="C57" s="44"/>
      <c r="D57" s="44"/>
      <c r="E57" s="44"/>
    </row>
    <row r="58" spans="1:5" x14ac:dyDescent="0.25">
      <c r="A58" s="44"/>
      <c r="B58" s="44"/>
      <c r="C58" s="44"/>
      <c r="D58" s="44"/>
      <c r="E58" s="44"/>
    </row>
    <row r="59" spans="1:5" x14ac:dyDescent="0.25">
      <c r="A59" s="44"/>
      <c r="B59" s="44"/>
      <c r="C59" s="44"/>
      <c r="D59" s="44"/>
      <c r="E59" s="44"/>
    </row>
    <row r="60" spans="1:5" ht="15.75" thickBot="1" x14ac:dyDescent="0.3">
      <c r="A60" s="45"/>
      <c r="B60" s="45"/>
      <c r="C60" s="45"/>
      <c r="D60" s="45"/>
      <c r="E60" s="45"/>
    </row>
    <row r="61" spans="1:5" ht="15.75" thickTop="1" x14ac:dyDescent="0.25"/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19" zoomScale="82" workbookViewId="0">
      <selection activeCell="G38" sqref="G38"/>
    </sheetView>
  </sheetViews>
  <sheetFormatPr baseColWidth="10" defaultRowHeight="15" x14ac:dyDescent="0.25"/>
  <cols>
    <col min="1" max="1" width="4.7109375" customWidth="1"/>
    <col min="2" max="2" width="38" customWidth="1"/>
    <col min="3" max="3" width="14.7109375" customWidth="1"/>
    <col min="4" max="4" width="15.85546875" customWidth="1"/>
    <col min="5" max="5" width="16" customWidth="1"/>
  </cols>
  <sheetData>
    <row r="1" spans="1:5" ht="18" customHeight="1" x14ac:dyDescent="0.25">
      <c r="A1" s="58" t="s">
        <v>148</v>
      </c>
      <c r="B1" s="58"/>
      <c r="C1" s="58"/>
      <c r="D1" s="58"/>
      <c r="E1" s="58"/>
    </row>
    <row r="2" spans="1:5" ht="18" customHeight="1" thickBot="1" x14ac:dyDescent="0.3">
      <c r="A2" s="59" t="s">
        <v>149</v>
      </c>
      <c r="B2" s="59"/>
      <c r="C2" s="59"/>
      <c r="D2" s="59"/>
      <c r="E2" s="59"/>
    </row>
    <row r="3" spans="1:5" ht="15.75" thickTop="1" x14ac:dyDescent="0.25">
      <c r="A3" s="47"/>
      <c r="B3" s="48" t="s">
        <v>115</v>
      </c>
      <c r="C3" s="47"/>
      <c r="D3" s="47"/>
      <c r="E3" s="47"/>
    </row>
    <row r="4" spans="1:5" x14ac:dyDescent="0.25">
      <c r="A4" s="23"/>
      <c r="B4" s="49" t="s">
        <v>116</v>
      </c>
      <c r="C4" s="23"/>
      <c r="D4" s="23"/>
      <c r="E4" s="23"/>
    </row>
    <row r="5" spans="1:5" x14ac:dyDescent="0.25">
      <c r="A5" s="23"/>
      <c r="B5" s="23" t="s">
        <v>117</v>
      </c>
      <c r="C5" s="50"/>
      <c r="D5" s="50">
        <v>20400</v>
      </c>
      <c r="E5" s="50"/>
    </row>
    <row r="6" spans="1:5" x14ac:dyDescent="0.25">
      <c r="A6" s="23"/>
      <c r="B6" s="23" t="s">
        <v>118</v>
      </c>
      <c r="C6" s="50"/>
      <c r="D6" s="50">
        <v>20800</v>
      </c>
      <c r="E6" s="50"/>
    </row>
    <row r="7" spans="1:5" x14ac:dyDescent="0.25">
      <c r="A7" s="23"/>
      <c r="B7" s="23" t="s">
        <v>58</v>
      </c>
      <c r="C7" s="50">
        <v>10400</v>
      </c>
      <c r="D7" s="50"/>
      <c r="E7" s="50"/>
    </row>
    <row r="8" spans="1:5" ht="15.75" thickBot="1" x14ac:dyDescent="0.3">
      <c r="A8" s="23"/>
      <c r="B8" s="23" t="s">
        <v>119</v>
      </c>
      <c r="C8" s="51">
        <v>4992</v>
      </c>
      <c r="D8" s="50"/>
      <c r="E8" s="50"/>
    </row>
    <row r="9" spans="1:5" x14ac:dyDescent="0.25">
      <c r="A9" s="23"/>
      <c r="B9" s="23" t="s">
        <v>120</v>
      </c>
      <c r="C9" s="52">
        <v>461.76</v>
      </c>
      <c r="D9" s="50">
        <f>(C7+C8)-C9</f>
        <v>14930.24</v>
      </c>
      <c r="E9" s="50"/>
    </row>
    <row r="10" spans="1:5" x14ac:dyDescent="0.25">
      <c r="A10" s="23"/>
      <c r="B10" s="23" t="s">
        <v>121</v>
      </c>
      <c r="C10" s="50"/>
      <c r="D10" s="50">
        <v>10400</v>
      </c>
      <c r="E10" s="50"/>
    </row>
    <row r="11" spans="1:5" x14ac:dyDescent="0.25">
      <c r="A11" s="23"/>
      <c r="B11" s="23" t="s">
        <v>54</v>
      </c>
      <c r="C11" s="50"/>
      <c r="D11" s="50">
        <v>37000</v>
      </c>
      <c r="E11" s="50"/>
    </row>
    <row r="12" spans="1:5" ht="15.75" thickBot="1" x14ac:dyDescent="0.3">
      <c r="A12" s="23"/>
      <c r="B12" s="23" t="s">
        <v>122</v>
      </c>
      <c r="C12" s="50"/>
      <c r="D12" s="51">
        <v>900</v>
      </c>
      <c r="E12" s="50">
        <f>D5+D6+D9+D10+D11+D12</f>
        <v>104430.23999999999</v>
      </c>
    </row>
    <row r="13" spans="1:5" x14ac:dyDescent="0.25">
      <c r="A13" s="23"/>
      <c r="B13" s="49" t="s">
        <v>123</v>
      </c>
      <c r="C13" s="50"/>
      <c r="D13" s="53"/>
      <c r="E13" s="50"/>
    </row>
    <row r="14" spans="1:5" x14ac:dyDescent="0.25">
      <c r="A14" s="23"/>
      <c r="B14" s="23" t="s">
        <v>124</v>
      </c>
      <c r="C14" s="50">
        <v>13000</v>
      </c>
      <c r="D14" s="50"/>
      <c r="E14" s="50"/>
    </row>
    <row r="15" spans="1:5" ht="15.75" thickBot="1" x14ac:dyDescent="0.3">
      <c r="A15" s="23"/>
      <c r="B15" s="23" t="s">
        <v>125</v>
      </c>
      <c r="C15" s="51">
        <v>4332.8999999999996</v>
      </c>
      <c r="D15" s="50">
        <f>C14-C15</f>
        <v>8667.1</v>
      </c>
      <c r="E15" s="50"/>
    </row>
    <row r="16" spans="1:5" x14ac:dyDescent="0.25">
      <c r="A16" s="23"/>
      <c r="B16" s="23" t="s">
        <v>53</v>
      </c>
      <c r="C16" s="52">
        <v>10400</v>
      </c>
      <c r="D16" s="50"/>
      <c r="E16" s="50"/>
    </row>
    <row r="17" spans="1:5" ht="15.75" thickBot="1" x14ac:dyDescent="0.3">
      <c r="A17" s="23"/>
      <c r="B17" s="23" t="s">
        <v>126</v>
      </c>
      <c r="C17" s="51">
        <v>1813.33</v>
      </c>
      <c r="D17" s="50">
        <f>C16-C17</f>
        <v>8586.67</v>
      </c>
      <c r="E17" s="50"/>
    </row>
    <row r="18" spans="1:5" x14ac:dyDescent="0.25">
      <c r="A18" s="23"/>
      <c r="B18" s="23" t="s">
        <v>127</v>
      </c>
      <c r="C18" s="53">
        <v>93600</v>
      </c>
      <c r="D18" s="50"/>
      <c r="E18" s="50"/>
    </row>
    <row r="19" spans="1:5" ht="15.75" thickBot="1" x14ac:dyDescent="0.3">
      <c r="A19" s="23"/>
      <c r="B19" s="54" t="s">
        <v>128</v>
      </c>
      <c r="C19" s="51">
        <v>3276</v>
      </c>
      <c r="D19" s="55">
        <f>C18-C19</f>
        <v>90324</v>
      </c>
      <c r="E19" s="50"/>
    </row>
    <row r="20" spans="1:5" x14ac:dyDescent="0.25">
      <c r="A20" s="23"/>
      <c r="B20" s="23" t="s">
        <v>147</v>
      </c>
      <c r="C20" s="53"/>
      <c r="D20" s="50">
        <v>6656</v>
      </c>
      <c r="E20" s="50"/>
    </row>
    <row r="21" spans="1:5" ht="15.75" thickBot="1" x14ac:dyDescent="0.3">
      <c r="A21" s="23"/>
      <c r="B21" s="23" t="s">
        <v>129</v>
      </c>
      <c r="C21" s="50"/>
      <c r="D21" s="51">
        <v>4800</v>
      </c>
      <c r="E21" s="51">
        <f>D15+D17+D19+D20+D21</f>
        <v>119033.77</v>
      </c>
    </row>
    <row r="22" spans="1:5" x14ac:dyDescent="0.25">
      <c r="A22" s="23"/>
      <c r="B22" s="47" t="s">
        <v>130</v>
      </c>
      <c r="C22" s="53"/>
      <c r="D22" s="53"/>
      <c r="E22" s="50">
        <f>E12+E21</f>
        <v>223464.01</v>
      </c>
    </row>
    <row r="23" spans="1:5" x14ac:dyDescent="0.25">
      <c r="A23" s="23"/>
      <c r="B23" s="56" t="s">
        <v>131</v>
      </c>
      <c r="C23" s="50"/>
      <c r="D23" s="50"/>
      <c r="E23" s="50"/>
    </row>
    <row r="24" spans="1:5" x14ac:dyDescent="0.25">
      <c r="A24" s="23"/>
      <c r="B24" s="49" t="s">
        <v>132</v>
      </c>
      <c r="C24" s="50"/>
      <c r="D24" s="50"/>
      <c r="E24" s="50"/>
    </row>
    <row r="25" spans="1:5" x14ac:dyDescent="0.25">
      <c r="A25" s="23"/>
      <c r="B25" s="23" t="s">
        <v>133</v>
      </c>
      <c r="C25" s="50"/>
      <c r="D25" s="50">
        <v>10400</v>
      </c>
      <c r="E25" s="50"/>
    </row>
    <row r="26" spans="1:5" x14ac:dyDescent="0.25">
      <c r="A26" s="23"/>
      <c r="B26" s="23" t="s">
        <v>134</v>
      </c>
      <c r="C26" s="50"/>
      <c r="D26" s="50">
        <v>14560</v>
      </c>
      <c r="E26" s="50"/>
    </row>
    <row r="27" spans="1:5" x14ac:dyDescent="0.25">
      <c r="A27" s="23"/>
      <c r="B27" s="23" t="s">
        <v>135</v>
      </c>
      <c r="C27" s="50"/>
      <c r="D27" s="50">
        <v>3120</v>
      </c>
      <c r="E27" s="50"/>
    </row>
    <row r="28" spans="1:5" x14ac:dyDescent="0.25">
      <c r="A28" s="23"/>
      <c r="B28" s="23" t="s">
        <v>136</v>
      </c>
      <c r="C28" s="50"/>
      <c r="D28" s="50">
        <v>1357.2</v>
      </c>
      <c r="E28" s="50"/>
    </row>
    <row r="29" spans="1:5" ht="15.75" thickBot="1" x14ac:dyDescent="0.3">
      <c r="A29" s="23"/>
      <c r="B29" s="23" t="s">
        <v>137</v>
      </c>
      <c r="C29" s="50"/>
      <c r="D29" s="51">
        <v>22125.7</v>
      </c>
      <c r="E29" s="50">
        <f>D25+D26+D27+D28+D29</f>
        <v>51562.9</v>
      </c>
    </row>
    <row r="30" spans="1:5" x14ac:dyDescent="0.25">
      <c r="A30" s="23"/>
      <c r="B30" s="49" t="s">
        <v>138</v>
      </c>
      <c r="C30" s="50"/>
      <c r="D30" s="50"/>
      <c r="E30" s="53"/>
    </row>
    <row r="31" spans="1:5" ht="15.75" thickBot="1" x14ac:dyDescent="0.3">
      <c r="A31" s="23"/>
      <c r="B31" s="23" t="s">
        <v>139</v>
      </c>
      <c r="C31" s="50"/>
      <c r="D31" s="50"/>
      <c r="E31" s="51">
        <v>15600</v>
      </c>
    </row>
    <row r="32" spans="1:5" x14ac:dyDescent="0.25">
      <c r="A32" s="23"/>
      <c r="B32" s="23" t="s">
        <v>140</v>
      </c>
      <c r="C32" s="50"/>
      <c r="D32" s="50"/>
      <c r="E32" s="50">
        <f>E29+E31</f>
        <v>67162.899999999994</v>
      </c>
    </row>
    <row r="33" spans="1:5" x14ac:dyDescent="0.25">
      <c r="A33" s="23"/>
      <c r="B33" s="23" t="s">
        <v>141</v>
      </c>
      <c r="C33" s="57"/>
      <c r="D33" s="50"/>
      <c r="E33" s="50"/>
    </row>
    <row r="34" spans="1:5" x14ac:dyDescent="0.25">
      <c r="A34" s="23"/>
      <c r="B34" s="23" t="s">
        <v>142</v>
      </c>
      <c r="C34" s="50">
        <v>43402</v>
      </c>
      <c r="D34" s="57"/>
      <c r="E34" s="50"/>
    </row>
    <row r="35" spans="1:5" ht="15.75" thickBot="1" x14ac:dyDescent="0.3">
      <c r="A35" s="23"/>
      <c r="B35" s="23" t="s">
        <v>143</v>
      </c>
      <c r="C35" s="51">
        <v>43402</v>
      </c>
      <c r="D35" s="50">
        <f>C34+C35</f>
        <v>86804</v>
      </c>
      <c r="E35" s="50"/>
    </row>
    <row r="36" spans="1:5" x14ac:dyDescent="0.25">
      <c r="A36" s="23"/>
      <c r="B36" s="23" t="s">
        <v>144</v>
      </c>
      <c r="C36" s="50"/>
      <c r="D36" s="50">
        <v>3474.86</v>
      </c>
      <c r="E36" s="57"/>
    </row>
    <row r="37" spans="1:5" ht="15.75" thickBot="1" x14ac:dyDescent="0.3">
      <c r="A37" s="23"/>
      <c r="B37" s="23" t="s">
        <v>145</v>
      </c>
      <c r="C37" s="51"/>
      <c r="D37" s="51">
        <v>66022.25</v>
      </c>
      <c r="E37" s="51">
        <f>D35+D36+D37</f>
        <v>156301.10999999999</v>
      </c>
    </row>
    <row r="38" spans="1:5" ht="15.75" thickBot="1" x14ac:dyDescent="0.3">
      <c r="A38" s="23"/>
      <c r="B38" s="23" t="s">
        <v>146</v>
      </c>
      <c r="C38" s="50"/>
      <c r="D38" s="50"/>
      <c r="E38" s="60">
        <f>E32+E37</f>
        <v>223464.00999999998</v>
      </c>
    </row>
    <row r="39" spans="1:5" ht="15.75" thickTop="1" x14ac:dyDescent="0.25">
      <c r="A39" s="44"/>
      <c r="B39" s="44"/>
      <c r="C39" s="44"/>
      <c r="D39" s="44"/>
      <c r="E39" s="46"/>
    </row>
    <row r="40" spans="1:5" x14ac:dyDescent="0.25">
      <c r="A40" s="44"/>
      <c r="B40" s="44"/>
      <c r="C40" s="44"/>
      <c r="D40" s="44"/>
      <c r="E40" s="44"/>
    </row>
    <row r="41" spans="1:5" x14ac:dyDescent="0.25">
      <c r="A41" s="44"/>
      <c r="B41" s="44"/>
      <c r="C41" s="44"/>
      <c r="D41" s="44"/>
      <c r="E41" s="44"/>
    </row>
    <row r="42" spans="1:5" x14ac:dyDescent="0.25">
      <c r="A42" s="44"/>
      <c r="B42" s="44"/>
      <c r="C42" s="44"/>
      <c r="D42" s="44"/>
      <c r="E42" s="44"/>
    </row>
    <row r="43" spans="1:5" x14ac:dyDescent="0.25">
      <c r="A43" s="44"/>
      <c r="B43" s="44"/>
      <c r="C43" s="44"/>
      <c r="D43" s="44"/>
      <c r="E43" s="44"/>
    </row>
    <row r="44" spans="1:5" x14ac:dyDescent="0.25">
      <c r="A44" s="44"/>
      <c r="B44" s="44"/>
      <c r="C44" s="44"/>
      <c r="D44" s="44"/>
      <c r="E44" s="44"/>
    </row>
    <row r="45" spans="1:5" x14ac:dyDescent="0.25">
      <c r="A45" s="44"/>
      <c r="B45" s="44"/>
      <c r="C45" s="44"/>
      <c r="D45" s="44"/>
      <c r="E45" s="44"/>
    </row>
    <row r="46" spans="1:5" x14ac:dyDescent="0.25">
      <c r="A46" s="44"/>
      <c r="B46" s="44"/>
      <c r="C46" s="44"/>
      <c r="D46" s="44"/>
      <c r="E46" s="44"/>
    </row>
    <row r="47" spans="1:5" x14ac:dyDescent="0.25">
      <c r="A47" s="44"/>
      <c r="B47" s="44"/>
      <c r="C47" s="44"/>
      <c r="D47" s="44"/>
      <c r="E47" s="44"/>
    </row>
    <row r="48" spans="1:5" x14ac:dyDescent="0.25">
      <c r="A48" s="44"/>
      <c r="B48" s="44"/>
      <c r="C48" s="44"/>
      <c r="D48" s="44"/>
      <c r="E48" s="44"/>
    </row>
    <row r="49" spans="1:5" x14ac:dyDescent="0.25">
      <c r="A49" s="44"/>
      <c r="B49" s="44"/>
      <c r="C49" s="44"/>
      <c r="D49" s="44"/>
      <c r="E49" s="44"/>
    </row>
    <row r="50" spans="1:5" x14ac:dyDescent="0.25">
      <c r="A50" s="44"/>
      <c r="B50" s="44"/>
      <c r="C50" s="44"/>
      <c r="D50" s="44"/>
      <c r="E50" s="44"/>
    </row>
    <row r="51" spans="1:5" x14ac:dyDescent="0.25">
      <c r="A51" s="44"/>
      <c r="B51" s="44"/>
      <c r="C51" s="44"/>
      <c r="D51" s="44"/>
      <c r="E51" s="44"/>
    </row>
    <row r="52" spans="1:5" x14ac:dyDescent="0.25">
      <c r="A52" s="44"/>
      <c r="B52" s="44"/>
      <c r="C52" s="44"/>
      <c r="D52" s="44"/>
      <c r="E52" s="44"/>
    </row>
    <row r="53" spans="1:5" x14ac:dyDescent="0.25">
      <c r="A53" s="44"/>
      <c r="B53" s="44"/>
      <c r="C53" s="44"/>
      <c r="D53" s="44"/>
      <c r="E53" s="44"/>
    </row>
    <row r="54" spans="1:5" x14ac:dyDescent="0.25">
      <c r="A54" s="44"/>
      <c r="B54" s="44"/>
      <c r="C54" s="44"/>
      <c r="D54" s="44"/>
      <c r="E54" s="44"/>
    </row>
    <row r="55" spans="1:5" x14ac:dyDescent="0.25">
      <c r="A55" s="44"/>
      <c r="B55" s="44"/>
      <c r="C55" s="44"/>
      <c r="D55" s="44"/>
      <c r="E55" s="44"/>
    </row>
    <row r="56" spans="1:5" x14ac:dyDescent="0.25">
      <c r="A56" s="44"/>
      <c r="B56" s="44"/>
      <c r="C56" s="44"/>
      <c r="D56" s="44"/>
      <c r="E56" s="44"/>
    </row>
    <row r="57" spans="1:5" x14ac:dyDescent="0.25">
      <c r="A57" s="44"/>
      <c r="B57" s="44"/>
      <c r="C57" s="44"/>
      <c r="D57" s="44"/>
      <c r="E57" s="44"/>
    </row>
    <row r="58" spans="1:5" x14ac:dyDescent="0.25">
      <c r="A58" s="44"/>
      <c r="B58" s="44"/>
      <c r="C58" s="44"/>
      <c r="D58" s="44"/>
      <c r="E58" s="44"/>
    </row>
    <row r="59" spans="1:5" ht="15.75" thickBot="1" x14ac:dyDescent="0.3">
      <c r="A59" s="45"/>
      <c r="B59" s="45"/>
      <c r="C59" s="45"/>
      <c r="D59" s="45"/>
      <c r="E59" s="45"/>
    </row>
    <row r="60" spans="1:5" ht="15.75" thickTop="1" x14ac:dyDescent="0.25"/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</vt:lpstr>
      <vt:lpstr>Hoja de Trabajo </vt:lpstr>
      <vt:lpstr>Estado de Resultados </vt:lpstr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MANFREDO</dc:creator>
  <cp:lastModifiedBy>MANFREDO</cp:lastModifiedBy>
  <cp:lastPrinted>2021-07-23T01:34:40Z</cp:lastPrinted>
  <dcterms:created xsi:type="dcterms:W3CDTF">2021-07-23T00:51:24Z</dcterms:created>
  <dcterms:modified xsi:type="dcterms:W3CDTF">2021-07-23T21:04:50Z</dcterms:modified>
</cp:coreProperties>
</file>