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ESCUELA\LABORATORIO\"/>
    </mc:Choice>
  </mc:AlternateContent>
  <xr:revisionPtr revIDLastSave="0" documentId="8_{74472734-A60C-4A90-9AF8-4F642745C273}" xr6:coauthVersionLast="47" xr6:coauthVersionMax="47" xr10:uidLastSave="{00000000-0000-0000-0000-000000000000}"/>
  <bookViews>
    <workbookView xWindow="-120" yWindow="-120" windowWidth="24240" windowHeight="13740" xr2:uid="{7838AAF9-3401-482E-AABC-C6C4685BDC1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5" i="1" l="1"/>
  <c r="G46" i="1"/>
  <c r="G35" i="1"/>
  <c r="F34" i="1"/>
  <c r="F32" i="1"/>
  <c r="F31" i="1"/>
  <c r="F28" i="1"/>
  <c r="F29" i="1"/>
  <c r="F23" i="1"/>
  <c r="F22" i="1"/>
  <c r="F21" i="1"/>
  <c r="F20" i="1"/>
  <c r="F19" i="1"/>
  <c r="F18" i="1"/>
  <c r="D60" i="1"/>
  <c r="D59" i="1"/>
  <c r="D58" i="1"/>
  <c r="D57" i="1"/>
  <c r="D56" i="1"/>
  <c r="D55" i="1"/>
  <c r="D54" i="1"/>
  <c r="D53" i="1"/>
  <c r="D52" i="1"/>
  <c r="D51" i="1"/>
  <c r="F50" i="1"/>
  <c r="D50" i="1"/>
  <c r="G43" i="1"/>
  <c r="G59" i="1" s="1"/>
  <c r="G40" i="1"/>
  <c r="G26" i="1"/>
  <c r="F54" i="1" s="1"/>
  <c r="G16" i="1"/>
  <c r="F52" i="1" s="1"/>
  <c r="G11" i="1"/>
  <c r="F51" i="1" s="1"/>
  <c r="G32" i="1" l="1"/>
  <c r="F56" i="1" s="1"/>
  <c r="G29" i="1"/>
  <c r="F55" i="1" s="1"/>
  <c r="G23" i="1"/>
  <c r="F53" i="1" s="1"/>
  <c r="G44" i="1"/>
  <c r="G58" i="1"/>
  <c r="G34" i="1"/>
  <c r="F57" i="1" s="1"/>
  <c r="F61" i="1" l="1"/>
  <c r="G60" i="1" l="1"/>
  <c r="G61" i="1"/>
</calcChain>
</file>

<file path=xl/sharedStrings.xml><?xml version="1.0" encoding="utf-8"?>
<sst xmlns="http://schemas.openxmlformats.org/spreadsheetml/2006/main" count="56" uniqueCount="54">
  <si>
    <t xml:space="preserve"> de marzo  de 2019, ubicado en la 5ta. Calle A -55 Zona 1 Sololá, Sololá. Nit. 12445-k  (Cifras en quetzales).</t>
  </si>
  <si>
    <t>ACTIVO</t>
  </si>
  <si>
    <t>CORRIENTE</t>
  </si>
  <si>
    <t>Caja</t>
  </si>
  <si>
    <t>Efectivo</t>
  </si>
  <si>
    <t>Bancos</t>
  </si>
  <si>
    <t>Cuenta bancaria en Banco Nuevos Horizontes</t>
  </si>
  <si>
    <t>Cuenta bancaria en Banco La Seguridad</t>
  </si>
  <si>
    <t>Fojo a plazo fijo de las pensiones</t>
  </si>
  <si>
    <t>Iva Por Cobrar</t>
  </si>
  <si>
    <t>Deudores</t>
  </si>
  <si>
    <t>Patricia Morales</t>
  </si>
  <si>
    <t>Mayra Álvarez</t>
  </si>
  <si>
    <t>Lucía Vargas</t>
  </si>
  <si>
    <t>Mercadería</t>
  </si>
  <si>
    <t>NO CORRIENTE</t>
  </si>
  <si>
    <t>Vehículos</t>
  </si>
  <si>
    <t>Mobiliario y equipo sala de ventas</t>
  </si>
  <si>
    <t>Mobiliario y equipo oficina</t>
  </si>
  <si>
    <t>Equipo de computación</t>
  </si>
  <si>
    <t>Suma del Activo</t>
  </si>
  <si>
    <t>PASIVO</t>
  </si>
  <si>
    <t>Proveedores</t>
  </si>
  <si>
    <t>Eduardo Monterroso</t>
  </si>
  <si>
    <t>Carlos Bonilla</t>
  </si>
  <si>
    <t>Préstamo Bancario</t>
  </si>
  <si>
    <t>Banco Oportuno</t>
  </si>
  <si>
    <t>Suma del Pasivo</t>
  </si>
  <si>
    <t>Capital</t>
  </si>
  <si>
    <t>Suma del Pasivo más el Capital</t>
  </si>
  <si>
    <t>RESUMEN</t>
  </si>
  <si>
    <t>Sumas Iguales</t>
  </si>
  <si>
    <t>F_________________________</t>
  </si>
  <si>
    <t xml:space="preserve">Nombre del Contador </t>
  </si>
  <si>
    <t>Juan Carlos Mogllón Cruz</t>
  </si>
  <si>
    <t>F__________________________________</t>
  </si>
  <si>
    <t>Propietario</t>
  </si>
  <si>
    <t xml:space="preserve">Docenas de jugo de manzana a Q. 42.86 c/u </t>
  </si>
  <si>
    <t xml:space="preserve">Libras de arroz a Q. 4.46 c/u </t>
  </si>
  <si>
    <t xml:space="preserve">Quintales de frijol negro a Q. 4.24 c/u </t>
  </si>
  <si>
    <t xml:space="preserve">Arrobas de azúcar a Q. 223.21 c/u </t>
  </si>
  <si>
    <t xml:space="preserve">Litros de leche a Q. 9.82 c/u </t>
  </si>
  <si>
    <t>Cajas de sopas de vasito a Q. 64.29 C/u</t>
  </si>
  <si>
    <t>Panel para reparto de mercaderías Q 35000</t>
  </si>
  <si>
    <t>Mostrador  Q 500</t>
  </si>
  <si>
    <t>Escritorio Q 300</t>
  </si>
  <si>
    <t xml:space="preserve">Útiles de escritorio Q. 267.86 c/u </t>
  </si>
  <si>
    <t xml:space="preserve">Sillas para oficina a Q 89.29 c/u </t>
  </si>
  <si>
    <t>Computadora Q 1000</t>
  </si>
  <si>
    <t xml:space="preserve">Inventario No. 1 de la empresa "VAMOS POR MAL CAMINIO", propiedad del señor Luis Mota, practicado el 8 </t>
  </si>
  <si>
    <t xml:space="preserve">De conformidad con los datos anteriores el capital inical de la empresa "VAMOS POR MAL CAMINO" es de </t>
  </si>
  <si>
    <t>Edwin Ricardo Cutzal Baran</t>
  </si>
  <si>
    <t xml:space="preserve">Edwin Ricardo Cutzal Baran </t>
  </si>
  <si>
    <t>ciento cuarenta mil quinientos con diez centavos (144576,1)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</si>
</sst>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Q&quot;* #,##0.00_);_(&quot;Q&quot;* \(#,##0.00\);_(&quot;Q&quot;* &quot;-&quot;??_);_(@_)"/>
    <numFmt numFmtId="165" formatCode="#,##0.0"/>
    <numFmt numFmtId="167" formatCode="_-[$Q-100A]* #,##0.00_-;\-[$Q-100A]* #,##0.00_-;_-[$Q-100A]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b/>
      <sz val="11"/>
      <name val="Arial"/>
      <family val="2"/>
    </font>
    <font>
      <sz val="11"/>
      <color theme="1"/>
      <name val="Times New Roman"/>
      <family val="1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u/>
      <sz val="9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rgb="FF0B33FB"/>
      </bottom>
      <diagonal/>
    </border>
    <border>
      <left style="thin">
        <color rgb="FFFF0000"/>
      </left>
      <right style="thin">
        <color rgb="FFFF0000"/>
      </right>
      <top/>
      <bottom style="thin">
        <color rgb="FF0B33FB"/>
      </bottom>
      <diagonal/>
    </border>
    <border>
      <left/>
      <right style="double">
        <color rgb="FFFF0000"/>
      </right>
      <top style="double">
        <color rgb="FFFF0000"/>
      </top>
      <bottom style="thin">
        <color rgb="FF0B33FB"/>
      </bottom>
      <diagonal/>
    </border>
    <border>
      <left style="double">
        <color rgb="FFFF0000"/>
      </left>
      <right style="double">
        <color rgb="FFFF0000"/>
      </right>
      <top/>
      <bottom style="thin">
        <color rgb="FF0B33FB"/>
      </bottom>
      <diagonal/>
    </border>
    <border>
      <left style="thin">
        <color rgb="FFFF0000"/>
      </left>
      <right style="thin">
        <color rgb="FFFF0000"/>
      </right>
      <top style="thin">
        <color rgb="FF0B33FB"/>
      </top>
      <bottom style="thin">
        <color rgb="FF0B33FB"/>
      </bottom>
      <diagonal/>
    </border>
    <border>
      <left style="thin">
        <color rgb="FFFF0000"/>
      </left>
      <right/>
      <top style="thin">
        <color rgb="FF0B33FB"/>
      </top>
      <bottom style="thin">
        <color rgb="FF0B33FB"/>
      </bottom>
      <diagonal/>
    </border>
    <border>
      <left/>
      <right style="double">
        <color rgb="FFFF0000"/>
      </right>
      <top style="thin">
        <color rgb="FF0B33FB"/>
      </top>
      <bottom style="thin">
        <color rgb="FF0B33FB"/>
      </bottom>
      <diagonal/>
    </border>
    <border>
      <left style="double">
        <color rgb="FFFF0000"/>
      </left>
      <right style="double">
        <color rgb="FFFF0000"/>
      </right>
      <top style="thin">
        <color rgb="FF0B33FB"/>
      </top>
      <bottom style="thin">
        <color rgb="FF0B33FB"/>
      </bottom>
      <diagonal/>
    </border>
    <border>
      <left/>
      <right/>
      <top style="thin">
        <color rgb="FF0B33FB"/>
      </top>
      <bottom style="thin">
        <color rgb="FF0B33FB"/>
      </bottom>
      <diagonal/>
    </border>
    <border>
      <left style="double">
        <color rgb="FFFF0000"/>
      </left>
      <right style="double">
        <color rgb="FFFF0000"/>
      </right>
      <top style="thin">
        <color rgb="FF0B33FB"/>
      </top>
      <bottom style="medium">
        <color indexed="64"/>
      </bottom>
      <diagonal/>
    </border>
    <border>
      <left style="double">
        <color rgb="FFFF0000"/>
      </left>
      <right style="double">
        <color rgb="FFFF0000"/>
      </right>
      <top/>
      <bottom style="thin">
        <color theme="4"/>
      </bottom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 style="double">
        <color rgb="FFFF0000"/>
      </right>
      <top style="thin">
        <color theme="4"/>
      </top>
      <bottom/>
      <diagonal/>
    </border>
    <border>
      <left style="double">
        <color rgb="FFFF0000"/>
      </left>
      <right style="double">
        <color rgb="FFFF0000"/>
      </right>
      <top style="thin">
        <color theme="3"/>
      </top>
      <bottom style="medium">
        <color indexed="64"/>
      </bottom>
      <diagonal/>
    </border>
    <border>
      <left style="double">
        <color rgb="FFFF0000"/>
      </left>
      <right style="double">
        <color rgb="FFFF0000"/>
      </right>
      <top style="medium">
        <color indexed="64"/>
      </top>
      <bottom style="thin">
        <color theme="3"/>
      </bottom>
      <diagonal/>
    </border>
    <border>
      <left style="double">
        <color rgb="FFFF0000"/>
      </left>
      <right style="double">
        <color rgb="FFFF0000"/>
      </right>
      <top style="thin">
        <color theme="3"/>
      </top>
      <bottom style="thin">
        <color theme="3"/>
      </bottom>
      <diagonal/>
    </border>
    <border>
      <left style="double">
        <color rgb="FFFF0000"/>
      </left>
      <right style="double">
        <color rgb="FFFF0000"/>
      </right>
      <top style="thin">
        <color theme="3"/>
      </top>
      <bottom style="thick">
        <color indexed="64"/>
      </bottom>
      <diagonal/>
    </border>
    <border>
      <left style="double">
        <color rgb="FFFF0000"/>
      </left>
      <right style="double">
        <color rgb="FFFF0000"/>
      </right>
      <top style="thin">
        <color rgb="FF0B33FB"/>
      </top>
      <bottom style="thin">
        <color rgb="FF0070C0"/>
      </bottom>
      <diagonal/>
    </border>
    <border>
      <left style="double">
        <color rgb="FFFF0000"/>
      </left>
      <right style="double">
        <color rgb="FFFF0000"/>
      </right>
      <top style="thin">
        <color rgb="FF0070C0"/>
      </top>
      <bottom style="medium">
        <color indexed="64"/>
      </bottom>
      <diagonal/>
    </border>
    <border>
      <left style="double">
        <color rgb="FFFF0000"/>
      </left>
      <right style="double">
        <color rgb="FFFF0000"/>
      </right>
      <top style="thin">
        <color rgb="FF0B33FB"/>
      </top>
      <bottom/>
      <diagonal/>
    </border>
    <border>
      <left style="double">
        <color rgb="FFFF0000"/>
      </left>
      <right style="double">
        <color rgb="FFFF0000"/>
      </right>
      <top/>
      <bottom style="thin">
        <color theme="3" tint="0.59999389629810485"/>
      </bottom>
      <diagonal/>
    </border>
    <border>
      <left style="double">
        <color rgb="FFFF0000"/>
      </left>
      <right style="double">
        <color rgb="FFFF0000"/>
      </right>
      <top style="thin">
        <color theme="3" tint="0.59999389629810485"/>
      </top>
      <bottom style="thin">
        <color theme="3" tint="0.59999389629810485"/>
      </bottom>
      <diagonal/>
    </border>
    <border>
      <left style="double">
        <color rgb="FFFF0000"/>
      </left>
      <right style="double">
        <color rgb="FFFF0000"/>
      </right>
      <top/>
      <bottom style="medium">
        <color indexed="64"/>
      </bottom>
      <diagonal/>
    </border>
    <border>
      <left style="double">
        <color rgb="FFFF0000"/>
      </left>
      <right style="double">
        <color rgb="FFFF0000"/>
      </right>
      <top style="medium">
        <color indexed="64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thin">
        <color rgb="FF0070C0"/>
      </top>
      <bottom style="thin">
        <color rgb="FF0B33FB"/>
      </bottom>
      <diagonal/>
    </border>
    <border>
      <left style="double">
        <color rgb="FFFF0000"/>
      </left>
      <right style="double">
        <color rgb="FFFF0000"/>
      </right>
      <top style="thin">
        <color rgb="FF0B33FB"/>
      </top>
      <bottom style="thin">
        <color theme="3"/>
      </bottom>
      <diagonal/>
    </border>
    <border>
      <left style="double">
        <color rgb="FFFF0000"/>
      </left>
      <right style="double">
        <color rgb="FFFF0000"/>
      </right>
      <top style="thin">
        <color rgb="FF0B33FB"/>
      </top>
      <bottom style="thin">
        <color theme="4"/>
      </bottom>
      <diagonal/>
    </border>
    <border>
      <left style="double">
        <color rgb="FFFF0000"/>
      </left>
      <right style="double">
        <color rgb="FFFF0000"/>
      </right>
      <top style="thin">
        <color theme="4"/>
      </top>
      <bottom style="medium">
        <color indexed="64"/>
      </bottom>
      <diagonal/>
    </border>
    <border>
      <left style="thin">
        <color rgb="FFFF0000"/>
      </left>
      <right/>
      <top/>
      <bottom style="thin">
        <color rgb="FF0B33FB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rgb="FFFF0000"/>
      </right>
      <top/>
      <bottom style="thin">
        <color rgb="FF0B33FB"/>
      </bottom>
      <diagonal/>
    </border>
    <border>
      <left/>
      <right style="thin">
        <color rgb="FFFF0000"/>
      </right>
      <top style="thin">
        <color rgb="FF0B33FB"/>
      </top>
      <bottom style="thin">
        <color rgb="FF0B33FB"/>
      </bottom>
      <diagonal/>
    </border>
    <border>
      <left style="thin">
        <color rgb="FFFF0000"/>
      </left>
      <right/>
      <top style="thin">
        <color rgb="FF0B33FB"/>
      </top>
      <bottom/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0B33FB"/>
      </top>
      <bottom style="thin">
        <color rgb="FFFF0000"/>
      </bottom>
      <diagonal/>
    </border>
    <border>
      <left style="thin">
        <color rgb="FFFF0000"/>
      </left>
      <right/>
      <top style="thin">
        <color rgb="FF0B33FB"/>
      </top>
      <bottom style="thin">
        <color rgb="FFFF0000"/>
      </bottom>
      <diagonal/>
    </border>
    <border>
      <left/>
      <right/>
      <top style="thin">
        <color rgb="FF0B33FB"/>
      </top>
      <bottom style="thin">
        <color rgb="FFFF0000"/>
      </bottom>
      <diagonal/>
    </border>
    <border>
      <left/>
      <right style="thin">
        <color rgb="FFFF0000"/>
      </right>
      <top style="thin">
        <color rgb="FF0B33FB"/>
      </top>
      <bottom style="thin">
        <color rgb="FFFF0000"/>
      </bottom>
      <diagonal/>
    </border>
    <border>
      <left style="thin">
        <color rgb="FFFF0000"/>
      </left>
      <right/>
      <top style="thin">
        <color theme="4"/>
      </top>
      <bottom style="thin">
        <color rgb="FF0B33FB"/>
      </bottom>
      <diagonal/>
    </border>
    <border>
      <left/>
      <right style="double">
        <color rgb="FFFF0000"/>
      </right>
      <top style="thin">
        <color theme="4"/>
      </top>
      <bottom style="thin">
        <color rgb="FF0B33FB"/>
      </bottom>
      <diagonal/>
    </border>
    <border>
      <left style="double">
        <color rgb="FFFF0000"/>
      </left>
      <right style="double">
        <color rgb="FFFF0000"/>
      </right>
      <top style="thin">
        <color theme="4"/>
      </top>
      <bottom style="thin">
        <color rgb="FF0B33FB"/>
      </bottom>
      <diagonal/>
    </border>
    <border>
      <left style="double">
        <color rgb="FFFF0000"/>
      </left>
      <right style="double">
        <color rgb="FFC00000"/>
      </right>
      <top style="thin">
        <color rgb="FF0B33FB"/>
      </top>
      <bottom style="thin">
        <color rgb="FF0B33FB"/>
      </bottom>
      <diagonal/>
    </border>
    <border>
      <left style="double">
        <color rgb="FFC00000"/>
      </left>
      <right style="double">
        <color rgb="FFFF0000"/>
      </right>
      <top style="double">
        <color rgb="FFC00000"/>
      </top>
      <bottom style="thin">
        <color theme="4"/>
      </bottom>
      <diagonal/>
    </border>
    <border>
      <left/>
      <right/>
      <top style="double">
        <color rgb="FFC00000"/>
      </top>
      <bottom style="thin">
        <color theme="4"/>
      </bottom>
      <diagonal/>
    </border>
    <border>
      <left style="double">
        <color rgb="FFC00000"/>
      </left>
      <right/>
      <top style="double">
        <color rgb="FFC00000"/>
      </top>
      <bottom style="thin">
        <color theme="4"/>
      </bottom>
      <diagonal/>
    </border>
    <border>
      <left style="thin">
        <color rgb="FFFF0000"/>
      </left>
      <right/>
      <top style="double">
        <color rgb="FFC00000"/>
      </top>
      <bottom style="thin">
        <color theme="4"/>
      </bottom>
      <diagonal/>
    </border>
    <border diagonalUp="1">
      <left style="thin">
        <color rgb="FFFF0000"/>
      </left>
      <right style="thin">
        <color rgb="FFFF0000"/>
      </right>
      <top style="double">
        <color rgb="FFC00000"/>
      </top>
      <bottom style="thin">
        <color theme="4"/>
      </bottom>
      <diagonal style="thin">
        <color rgb="FFFF0000"/>
      </diagonal>
    </border>
    <border>
      <left/>
      <right style="double">
        <color rgb="FFFF0000"/>
      </right>
      <top style="thin">
        <color rgb="FF0B33FB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rgb="FFFF0000"/>
      </right>
      <top/>
      <bottom style="thin">
        <color theme="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</cellStyleXfs>
  <cellXfs count="106"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horizontal="justify"/>
    </xf>
    <xf numFmtId="4" fontId="0" fillId="2" borderId="0" xfId="0" applyNumberFormat="1" applyFill="1"/>
    <xf numFmtId="164" fontId="0" fillId="2" borderId="0" xfId="0" applyNumberFormat="1" applyFill="1"/>
    <xf numFmtId="0" fontId="9" fillId="2" borderId="0" xfId="3" applyFont="1" applyFill="1"/>
    <xf numFmtId="0" fontId="6" fillId="2" borderId="0" xfId="0" applyFont="1" applyFill="1"/>
    <xf numFmtId="1" fontId="7" fillId="2" borderId="0" xfId="3" applyNumberFormat="1" applyFont="1" applyFill="1"/>
    <xf numFmtId="165" fontId="0" fillId="2" borderId="0" xfId="0" applyNumberFormat="1" applyFill="1"/>
    <xf numFmtId="1" fontId="3" fillId="2" borderId="0" xfId="2" applyNumberFormat="1" applyFont="1" applyFill="1" applyBorder="1" applyAlignment="1">
      <alignment horizontal="center"/>
    </xf>
    <xf numFmtId="4" fontId="3" fillId="2" borderId="0" xfId="2" applyNumberFormat="1" applyFont="1" applyFill="1" applyBorder="1" applyAlignment="1">
      <alignment horizontal="center"/>
    </xf>
    <xf numFmtId="0" fontId="0" fillId="2" borderId="0" xfId="0" applyFill="1" applyBorder="1"/>
    <xf numFmtId="1" fontId="4" fillId="2" borderId="0" xfId="2" applyNumberFormat="1" applyFont="1" applyFill="1" applyBorder="1"/>
    <xf numFmtId="4" fontId="4" fillId="2" borderId="0" xfId="2" applyNumberFormat="1" applyFont="1" applyFill="1" applyBorder="1" applyAlignment="1">
      <alignment horizontal="center"/>
    </xf>
    <xf numFmtId="0" fontId="9" fillId="2" borderId="0" xfId="3" applyFont="1" applyFill="1" applyBorder="1"/>
    <xf numFmtId="0" fontId="6" fillId="2" borderId="0" xfId="0" applyFont="1" applyFill="1" applyBorder="1"/>
    <xf numFmtId="1" fontId="7" fillId="2" borderId="0" xfId="3" applyNumberFormat="1" applyFont="1" applyFill="1" applyBorder="1"/>
    <xf numFmtId="4" fontId="7" fillId="2" borderId="0" xfId="3" applyNumberFormat="1" applyFont="1" applyFill="1" applyBorder="1" applyAlignment="1">
      <alignment horizontal="center"/>
    </xf>
    <xf numFmtId="4" fontId="7" fillId="2" borderId="0" xfId="3" applyNumberFormat="1" applyFont="1" applyFill="1" applyBorder="1"/>
    <xf numFmtId="4" fontId="7" fillId="2" borderId="0" xfId="3" applyNumberFormat="1" applyFont="1" applyFill="1" applyBorder="1" applyAlignment="1">
      <alignment horizontal="right"/>
    </xf>
    <xf numFmtId="4" fontId="7" fillId="2" borderId="0" xfId="3" applyNumberFormat="1" applyFont="1" applyFill="1" applyBorder="1" applyAlignment="1">
      <alignment horizontal="left"/>
    </xf>
    <xf numFmtId="4" fontId="3" fillId="2" borderId="0" xfId="3" applyNumberFormat="1" applyFont="1" applyFill="1" applyBorder="1" applyAlignment="1">
      <alignment horizontal="left" indent="26"/>
    </xf>
    <xf numFmtId="4" fontId="7" fillId="2" borderId="0" xfId="3" applyNumberFormat="1" applyFont="1" applyFill="1" applyBorder="1" applyAlignment="1">
      <alignment horizontal="right" indent="26"/>
    </xf>
    <xf numFmtId="4" fontId="7" fillId="2" borderId="0" xfId="3" applyNumberFormat="1" applyFont="1" applyFill="1" applyBorder="1" applyAlignment="1">
      <alignment horizontal="left" indent="38"/>
    </xf>
    <xf numFmtId="4" fontId="7" fillId="2" borderId="0" xfId="3" applyNumberFormat="1" applyFont="1" applyFill="1" applyBorder="1" applyAlignment="1">
      <alignment horizontal="right" indent="29"/>
    </xf>
    <xf numFmtId="4" fontId="7" fillId="2" borderId="0" xfId="3" applyNumberFormat="1" applyFont="1" applyFill="1" applyBorder="1" applyAlignment="1">
      <alignment horizontal="left" indent="43"/>
    </xf>
    <xf numFmtId="4" fontId="7" fillId="2" borderId="0" xfId="3" applyNumberFormat="1" applyFont="1" applyFill="1" applyBorder="1" applyAlignment="1">
      <alignment horizontal="left" indent="41"/>
    </xf>
    <xf numFmtId="4" fontId="7" fillId="2" borderId="0" xfId="3" applyNumberFormat="1" applyFont="1" applyFill="1" applyBorder="1" applyAlignment="1">
      <alignment horizontal="center"/>
    </xf>
    <xf numFmtId="4" fontId="3" fillId="2" borderId="0" xfId="2" applyNumberFormat="1" applyFont="1" applyFill="1" applyBorder="1" applyAlignment="1">
      <alignment horizontal="center"/>
    </xf>
    <xf numFmtId="4" fontId="7" fillId="2" borderId="6" xfId="3" applyNumberFormat="1" applyFont="1" applyFill="1" applyBorder="1" applyAlignment="1">
      <alignment horizontal="left" indent="41"/>
    </xf>
    <xf numFmtId="4" fontId="7" fillId="2" borderId="9" xfId="3" applyNumberFormat="1" applyFont="1" applyFill="1" applyBorder="1" applyAlignment="1">
      <alignment horizontal="center"/>
    </xf>
    <xf numFmtId="4" fontId="7" fillId="2" borderId="32" xfId="3" applyNumberFormat="1" applyFont="1" applyFill="1" applyBorder="1" applyAlignment="1">
      <alignment horizontal="center"/>
    </xf>
    <xf numFmtId="1" fontId="7" fillId="2" borderId="47" xfId="3" applyNumberFormat="1" applyFont="1" applyFill="1" applyBorder="1"/>
    <xf numFmtId="4" fontId="8" fillId="2" borderId="46" xfId="3" applyNumberFormat="1" applyFont="1" applyFill="1" applyBorder="1" applyAlignment="1">
      <alignment horizontal="center"/>
    </xf>
    <xf numFmtId="4" fontId="8" fillId="2" borderId="44" xfId="3" applyNumberFormat="1" applyFont="1" applyFill="1" applyBorder="1" applyAlignment="1">
      <alignment horizontal="center"/>
    </xf>
    <xf numFmtId="1" fontId="7" fillId="2" borderId="2" xfId="3" applyNumberFormat="1" applyFont="1" applyFill="1" applyBorder="1"/>
    <xf numFmtId="4" fontId="8" fillId="2" borderId="39" xfId="3" applyNumberFormat="1" applyFont="1" applyFill="1" applyBorder="1" applyAlignment="1">
      <alignment horizontal="center"/>
    </xf>
    <xf numFmtId="4" fontId="8" fillId="2" borderId="40" xfId="3" applyNumberFormat="1" applyFont="1" applyFill="1" applyBorder="1" applyAlignment="1">
      <alignment horizontal="center"/>
    </xf>
    <xf numFmtId="1" fontId="7" fillId="2" borderId="5" xfId="3" applyNumberFormat="1" applyFont="1" applyFill="1" applyBorder="1"/>
    <xf numFmtId="4" fontId="8" fillId="2" borderId="6" xfId="3" applyNumberFormat="1" applyFont="1" applyFill="1" applyBorder="1" applyAlignment="1">
      <alignment horizontal="left"/>
    </xf>
    <xf numFmtId="4" fontId="8" fillId="2" borderId="7" xfId="3" applyNumberFormat="1" applyFont="1" applyFill="1" applyBorder="1" applyAlignment="1">
      <alignment horizontal="left"/>
    </xf>
    <xf numFmtId="4" fontId="7" fillId="2" borderId="6" xfId="3" applyNumberFormat="1" applyFont="1" applyFill="1" applyBorder="1" applyAlignment="1">
      <alignment horizontal="left"/>
    </xf>
    <xf numFmtId="4" fontId="7" fillId="2" borderId="7" xfId="3" applyNumberFormat="1" applyFont="1" applyFill="1" applyBorder="1" applyAlignment="1">
      <alignment horizontal="left"/>
    </xf>
    <xf numFmtId="4" fontId="8" fillId="2" borderId="6" xfId="3" applyNumberFormat="1" applyFont="1" applyFill="1" applyBorder="1" applyAlignment="1">
      <alignment horizontal="center"/>
    </xf>
    <xf numFmtId="4" fontId="8" fillId="2" borderId="7" xfId="3" applyNumberFormat="1" applyFont="1" applyFill="1" applyBorder="1" applyAlignment="1">
      <alignment horizontal="center"/>
    </xf>
    <xf numFmtId="9" fontId="7" fillId="2" borderId="5" xfId="1" applyFont="1" applyFill="1" applyBorder="1"/>
    <xf numFmtId="0" fontId="0" fillId="2" borderId="34" xfId="0" applyFill="1" applyBorder="1"/>
    <xf numFmtId="4" fontId="7" fillId="2" borderId="6" xfId="3" applyNumberFormat="1" applyFont="1" applyFill="1" applyBorder="1" applyAlignment="1">
      <alignment horizontal="center"/>
    </xf>
    <xf numFmtId="4" fontId="7" fillId="2" borderId="7" xfId="3" applyNumberFormat="1" applyFont="1" applyFill="1" applyBorder="1" applyAlignment="1">
      <alignment horizontal="center"/>
    </xf>
    <xf numFmtId="4" fontId="7" fillId="2" borderId="29" xfId="3" applyNumberFormat="1" applyFont="1" applyFill="1" applyBorder="1" applyAlignment="1">
      <alignment horizontal="center"/>
    </xf>
    <xf numFmtId="4" fontId="7" fillId="2" borderId="1" xfId="3" applyNumberFormat="1" applyFont="1" applyFill="1" applyBorder="1" applyAlignment="1">
      <alignment horizontal="center"/>
    </xf>
    <xf numFmtId="4" fontId="3" fillId="2" borderId="6" xfId="3" applyNumberFormat="1" applyFont="1" applyFill="1" applyBorder="1" applyAlignment="1">
      <alignment horizontal="left" indent="26"/>
    </xf>
    <xf numFmtId="4" fontId="7" fillId="2" borderId="9" xfId="3" applyNumberFormat="1" applyFont="1" applyFill="1" applyBorder="1" applyAlignment="1">
      <alignment horizontal="right" indent="26"/>
    </xf>
    <xf numFmtId="4" fontId="7" fillId="2" borderId="6" xfId="3" applyNumberFormat="1" applyFont="1" applyFill="1" applyBorder="1" applyAlignment="1">
      <alignment horizontal="left" indent="38"/>
    </xf>
    <xf numFmtId="4" fontId="7" fillId="2" borderId="9" xfId="3" applyNumberFormat="1" applyFont="1" applyFill="1" applyBorder="1" applyAlignment="1">
      <alignment horizontal="right" indent="29"/>
    </xf>
    <xf numFmtId="4" fontId="7" fillId="2" borderId="6" xfId="3" applyNumberFormat="1" applyFont="1" applyFill="1" applyBorder="1" applyAlignment="1">
      <alignment horizontal="left" indent="43"/>
    </xf>
    <xf numFmtId="4" fontId="7" fillId="2" borderId="9" xfId="3" applyNumberFormat="1" applyFont="1" applyFill="1" applyBorder="1" applyAlignment="1">
      <alignment horizontal="right"/>
    </xf>
    <xf numFmtId="4" fontId="7" fillId="2" borderId="6" xfId="3" applyNumberFormat="1" applyFont="1" applyFill="1" applyBorder="1" applyAlignment="1">
      <alignment horizontal="center"/>
    </xf>
    <xf numFmtId="1" fontId="7" fillId="2" borderId="35" xfId="3" applyNumberFormat="1" applyFont="1" applyFill="1" applyBorder="1"/>
    <xf numFmtId="4" fontId="7" fillId="2" borderId="36" xfId="3" applyNumberFormat="1" applyFont="1" applyFill="1" applyBorder="1" applyAlignment="1">
      <alignment horizontal="center"/>
    </xf>
    <xf numFmtId="4" fontId="7" fillId="2" borderId="37" xfId="3" applyNumberFormat="1" applyFont="1" applyFill="1" applyBorder="1" applyAlignment="1">
      <alignment horizontal="right"/>
    </xf>
    <xf numFmtId="1" fontId="7" fillId="2" borderId="6" xfId="3" applyNumberFormat="1" applyFont="1" applyFill="1" applyBorder="1"/>
    <xf numFmtId="4" fontId="7" fillId="2" borderId="33" xfId="3" applyNumberFormat="1" applyFont="1" applyFill="1" applyBorder="1" applyAlignment="1">
      <alignment horizontal="left"/>
    </xf>
    <xf numFmtId="4" fontId="7" fillId="2" borderId="48" xfId="3" applyNumberFormat="1" applyFont="1" applyFill="1" applyBorder="1" applyAlignment="1">
      <alignment horizontal="left"/>
    </xf>
    <xf numFmtId="4" fontId="7" fillId="2" borderId="49" xfId="3" applyNumberFormat="1" applyFont="1" applyFill="1" applyBorder="1" applyAlignment="1">
      <alignment horizontal="center"/>
    </xf>
    <xf numFmtId="4" fontId="7" fillId="2" borderId="50" xfId="3" applyNumberFormat="1" applyFont="1" applyFill="1" applyBorder="1" applyAlignment="1">
      <alignment horizontal="center"/>
    </xf>
    <xf numFmtId="4" fontId="7" fillId="2" borderId="30" xfId="3" applyNumberFormat="1" applyFont="1" applyFill="1" applyBorder="1" applyAlignment="1">
      <alignment horizontal="center"/>
    </xf>
    <xf numFmtId="4" fontId="7" fillId="2" borderId="51" xfId="3" applyNumberFormat="1" applyFont="1" applyFill="1" applyBorder="1" applyAlignment="1">
      <alignment horizontal="center"/>
    </xf>
    <xf numFmtId="4" fontId="7" fillId="2" borderId="52" xfId="3" applyNumberFormat="1" applyFont="1" applyFill="1" applyBorder="1" applyAlignment="1">
      <alignment horizontal="center"/>
    </xf>
    <xf numFmtId="4" fontId="7" fillId="2" borderId="31" xfId="3" applyNumberFormat="1" applyFont="1" applyFill="1" applyBorder="1" applyAlignment="1">
      <alignment horizontal="center"/>
    </xf>
    <xf numFmtId="167" fontId="3" fillId="2" borderId="0" xfId="2" applyNumberFormat="1" applyFont="1" applyFill="1" applyBorder="1" applyAlignment="1">
      <alignment horizontal="center"/>
    </xf>
    <xf numFmtId="167" fontId="7" fillId="2" borderId="45" xfId="3" applyNumberFormat="1" applyFont="1" applyFill="1" applyBorder="1"/>
    <xf numFmtId="167" fontId="7" fillId="2" borderId="43" xfId="3" applyNumberFormat="1" applyFont="1" applyFill="1" applyBorder="1"/>
    <xf numFmtId="167" fontId="0" fillId="2" borderId="41" xfId="0" applyNumberFormat="1" applyFill="1" applyBorder="1"/>
    <xf numFmtId="167" fontId="7" fillId="2" borderId="41" xfId="3" applyNumberFormat="1" applyFont="1" applyFill="1" applyBorder="1"/>
    <xf numFmtId="167" fontId="7" fillId="2" borderId="8" xfId="3" applyNumberFormat="1" applyFont="1" applyFill="1" applyBorder="1"/>
    <xf numFmtId="167" fontId="7" fillId="2" borderId="10" xfId="3" applyNumberFormat="1" applyFont="1" applyFill="1" applyBorder="1"/>
    <xf numFmtId="167" fontId="7" fillId="2" borderId="11" xfId="3" applyNumberFormat="1" applyFont="1" applyFill="1" applyBorder="1"/>
    <xf numFmtId="167" fontId="7" fillId="2" borderId="12" xfId="3" applyNumberFormat="1" applyFont="1" applyFill="1" applyBorder="1"/>
    <xf numFmtId="167" fontId="7" fillId="2" borderId="13" xfId="3" applyNumberFormat="1" applyFont="1" applyFill="1" applyBorder="1"/>
    <xf numFmtId="167" fontId="7" fillId="2" borderId="14" xfId="3" applyNumberFormat="1" applyFont="1" applyFill="1" applyBorder="1"/>
    <xf numFmtId="167" fontId="7" fillId="2" borderId="4" xfId="3" applyNumberFormat="1" applyFont="1" applyFill="1" applyBorder="1"/>
    <xf numFmtId="167" fontId="7" fillId="2" borderId="15" xfId="3" applyNumberFormat="1" applyFont="1" applyFill="1" applyBorder="1"/>
    <xf numFmtId="167" fontId="7" fillId="2" borderId="16" xfId="3" applyNumberFormat="1" applyFont="1" applyFill="1" applyBorder="1"/>
    <xf numFmtId="167" fontId="7" fillId="2" borderId="17" xfId="3" applyNumberFormat="1" applyFont="1" applyFill="1" applyBorder="1"/>
    <xf numFmtId="167" fontId="7" fillId="2" borderId="18" xfId="3" applyNumberFormat="1" applyFont="1" applyFill="1" applyBorder="1"/>
    <xf numFmtId="167" fontId="7" fillId="2" borderId="19" xfId="3" applyNumberFormat="1" applyFont="1" applyFill="1" applyBorder="1"/>
    <xf numFmtId="167" fontId="7" fillId="2" borderId="20" xfId="3" applyNumberFormat="1" applyFont="1" applyFill="1" applyBorder="1"/>
    <xf numFmtId="167" fontId="7" fillId="2" borderId="21" xfId="3" applyNumberFormat="1" applyFont="1" applyFill="1" applyBorder="1"/>
    <xf numFmtId="167" fontId="7" fillId="2" borderId="22" xfId="3" applyNumberFormat="1" applyFont="1" applyFill="1" applyBorder="1"/>
    <xf numFmtId="167" fontId="7" fillId="2" borderId="23" xfId="3" applyNumberFormat="1" applyFont="1" applyFill="1" applyBorder="1"/>
    <xf numFmtId="167" fontId="3" fillId="2" borderId="24" xfId="3" applyNumberFormat="1" applyFont="1" applyFill="1" applyBorder="1"/>
    <xf numFmtId="167" fontId="7" fillId="2" borderId="25" xfId="3" applyNumberFormat="1" applyFont="1" applyFill="1" applyBorder="1"/>
    <xf numFmtId="167" fontId="7" fillId="2" borderId="26" xfId="3" applyNumberFormat="1" applyFont="1" applyFill="1" applyBorder="1"/>
    <xf numFmtId="167" fontId="0" fillId="2" borderId="42" xfId="0" applyNumberFormat="1" applyFill="1" applyBorder="1"/>
    <xf numFmtId="167" fontId="0" fillId="2" borderId="3" xfId="0" applyNumberFormat="1" applyFill="1" applyBorder="1"/>
    <xf numFmtId="167" fontId="7" fillId="2" borderId="27" xfId="3" applyNumberFormat="1" applyFont="1" applyFill="1" applyBorder="1"/>
    <xf numFmtId="167" fontId="7" fillId="2" borderId="28" xfId="3" applyNumberFormat="1" applyFont="1" applyFill="1" applyBorder="1"/>
    <xf numFmtId="167" fontId="7" fillId="2" borderId="9" xfId="3" applyNumberFormat="1" applyFont="1" applyFill="1" applyBorder="1"/>
    <xf numFmtId="167" fontId="7" fillId="2" borderId="32" xfId="3" applyNumberFormat="1" applyFont="1" applyFill="1" applyBorder="1"/>
    <xf numFmtId="167" fontId="7" fillId="2" borderId="37" xfId="3" applyNumberFormat="1" applyFont="1" applyFill="1" applyBorder="1"/>
    <xf numFmtId="167" fontId="7" fillId="2" borderId="38" xfId="3" applyNumberFormat="1" applyFont="1" applyFill="1" applyBorder="1"/>
    <xf numFmtId="167" fontId="7" fillId="2" borderId="0" xfId="3" applyNumberFormat="1" applyFont="1" applyFill="1" applyBorder="1"/>
    <xf numFmtId="167" fontId="3" fillId="2" borderId="0" xfId="3" applyNumberFormat="1" applyFont="1" applyFill="1" applyBorder="1"/>
    <xf numFmtId="167" fontId="0" fillId="2" borderId="0" xfId="0" applyNumberFormat="1" applyFill="1" applyBorder="1"/>
    <xf numFmtId="167" fontId="0" fillId="0" borderId="0" xfId="0" applyNumberFormat="1"/>
  </cellXfs>
  <cellStyles count="4">
    <cellStyle name="Normal" xfId="0" builtinId="0"/>
    <cellStyle name="Normal 2" xfId="3" xr:uid="{CADDC1E8-DE4D-483C-BB69-192FFA0FC6C3}"/>
    <cellStyle name="Normal 3" xfId="2" xr:uid="{9969CE28-0E97-4EAE-A517-6CF1CAE8207A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AE8DA-30AB-486B-ABAD-72F0509ACD7B}">
  <dimension ref="A1:AA115"/>
  <sheetViews>
    <sheetView tabSelected="1" workbookViewId="0">
      <selection activeCell="M64" sqref="M64"/>
    </sheetView>
  </sheetViews>
  <sheetFormatPr baseColWidth="10" defaultRowHeight="15" x14ac:dyDescent="0.25"/>
  <cols>
    <col min="1" max="1" width="11.42578125" style="1"/>
    <col min="2" max="2" width="1.5703125" style="11" customWidth="1"/>
    <col min="3" max="3" width="4.28515625" customWidth="1"/>
    <col min="4" max="4" width="49.42578125" customWidth="1"/>
    <col min="5" max="5" width="8.5703125" customWidth="1"/>
    <col min="6" max="6" width="12.42578125" style="105" customWidth="1"/>
    <col min="7" max="7" width="11" style="105" customWidth="1"/>
    <col min="8" max="8" width="2.42578125" style="11" customWidth="1"/>
    <col min="9" max="9" width="2.42578125" style="1" customWidth="1"/>
    <col min="10" max="10" width="12" style="1" bestFit="1" customWidth="1"/>
    <col min="11" max="11" width="16.140625" style="1" customWidth="1"/>
    <col min="12" max="27" width="11.42578125" style="1"/>
  </cols>
  <sheetData>
    <row r="1" spans="2:16" x14ac:dyDescent="0.25">
      <c r="B1" s="9" t="s">
        <v>49</v>
      </c>
      <c r="C1" s="9"/>
      <c r="D1" s="9"/>
      <c r="E1" s="9"/>
      <c r="F1" s="9"/>
      <c r="G1" s="9"/>
      <c r="H1" s="12"/>
      <c r="I1" s="11"/>
      <c r="J1" s="2"/>
    </row>
    <row r="2" spans="2:16" x14ac:dyDescent="0.25">
      <c r="B2" s="10" t="s">
        <v>0</v>
      </c>
      <c r="C2" s="10"/>
      <c r="D2" s="10"/>
      <c r="E2" s="10"/>
      <c r="F2" s="10"/>
      <c r="G2" s="10"/>
      <c r="H2" s="13"/>
      <c r="I2" s="11"/>
      <c r="J2" s="2"/>
      <c r="L2" s="2"/>
      <c r="N2" s="2"/>
      <c r="P2" s="2"/>
    </row>
    <row r="3" spans="2:16" ht="15.75" thickBot="1" x14ac:dyDescent="0.3">
      <c r="B3" s="28"/>
      <c r="C3" s="28"/>
      <c r="D3" s="28"/>
      <c r="E3" s="28"/>
      <c r="F3" s="70"/>
      <c r="G3" s="70"/>
      <c r="H3" s="13"/>
      <c r="I3" s="11"/>
      <c r="J3" s="2"/>
      <c r="L3" s="2"/>
      <c r="N3" s="2"/>
      <c r="P3" s="2"/>
    </row>
    <row r="4" spans="2:16" ht="15.75" thickTop="1" x14ac:dyDescent="0.25">
      <c r="B4" s="15"/>
      <c r="C4" s="32"/>
      <c r="D4" s="33" t="s">
        <v>1</v>
      </c>
      <c r="E4" s="34"/>
      <c r="F4" s="71"/>
      <c r="G4" s="72"/>
      <c r="J4" s="2"/>
      <c r="L4" s="2"/>
      <c r="N4" s="2"/>
    </row>
    <row r="5" spans="2:16" x14ac:dyDescent="0.25">
      <c r="B5" s="15"/>
      <c r="C5" s="35"/>
      <c r="D5" s="36" t="s">
        <v>2</v>
      </c>
      <c r="E5" s="37"/>
      <c r="F5" s="73"/>
      <c r="G5" s="74"/>
      <c r="J5" s="2"/>
    </row>
    <row r="6" spans="2:16" x14ac:dyDescent="0.25">
      <c r="B6" s="15"/>
      <c r="C6" s="38"/>
      <c r="D6" s="39" t="s">
        <v>3</v>
      </c>
      <c r="E6" s="40"/>
      <c r="F6" s="75"/>
      <c r="G6" s="75"/>
      <c r="J6" s="2"/>
      <c r="L6" s="2"/>
      <c r="N6" s="2"/>
      <c r="P6" s="2"/>
    </row>
    <row r="7" spans="2:16" ht="15.75" thickBot="1" x14ac:dyDescent="0.3">
      <c r="B7" s="15"/>
      <c r="C7" s="38"/>
      <c r="D7" s="41" t="s">
        <v>4</v>
      </c>
      <c r="E7" s="42"/>
      <c r="F7" s="76">
        <v>3000</v>
      </c>
      <c r="G7" s="75">
        <v>3000</v>
      </c>
      <c r="J7" s="2"/>
      <c r="L7" s="2"/>
      <c r="N7" s="2"/>
      <c r="P7" s="2"/>
    </row>
    <row r="8" spans="2:16" x14ac:dyDescent="0.25">
      <c r="B8" s="15"/>
      <c r="C8" s="38"/>
      <c r="D8" s="39" t="s">
        <v>5</v>
      </c>
      <c r="E8" s="40"/>
      <c r="F8" s="77"/>
      <c r="G8" s="75"/>
    </row>
    <row r="9" spans="2:16" x14ac:dyDescent="0.25">
      <c r="B9" s="15"/>
      <c r="C9" s="38">
        <v>1</v>
      </c>
      <c r="D9" s="41" t="s">
        <v>6</v>
      </c>
      <c r="E9" s="40"/>
      <c r="F9" s="78">
        <v>17000</v>
      </c>
      <c r="G9" s="75"/>
    </row>
    <row r="10" spans="2:16" x14ac:dyDescent="0.25">
      <c r="B10" s="15"/>
      <c r="C10" s="38">
        <v>1</v>
      </c>
      <c r="D10" s="41" t="s">
        <v>7</v>
      </c>
      <c r="E10" s="42"/>
      <c r="F10" s="79">
        <v>5000</v>
      </c>
      <c r="G10" s="75"/>
    </row>
    <row r="11" spans="2:16" ht="15.75" thickBot="1" x14ac:dyDescent="0.3">
      <c r="B11" s="15"/>
      <c r="C11" s="38">
        <v>1</v>
      </c>
      <c r="D11" s="41" t="s">
        <v>8</v>
      </c>
      <c r="E11" s="42"/>
      <c r="F11" s="80">
        <v>2500</v>
      </c>
      <c r="G11" s="75">
        <f>+F9+F10+F11</f>
        <v>24500</v>
      </c>
    </row>
    <row r="12" spans="2:16" ht="15.75" thickBot="1" x14ac:dyDescent="0.3">
      <c r="B12" s="15"/>
      <c r="C12" s="38"/>
      <c r="D12" s="39" t="s">
        <v>9</v>
      </c>
      <c r="E12" s="40"/>
      <c r="F12" s="81"/>
      <c r="G12" s="75"/>
      <c r="J12" s="3"/>
    </row>
    <row r="13" spans="2:16" x14ac:dyDescent="0.25">
      <c r="B13" s="15"/>
      <c r="C13" s="38"/>
      <c r="D13" s="39" t="s">
        <v>10</v>
      </c>
      <c r="E13" s="40"/>
      <c r="F13" s="82"/>
      <c r="G13" s="75"/>
    </row>
    <row r="14" spans="2:16" x14ac:dyDescent="0.25">
      <c r="B14" s="15"/>
      <c r="C14" s="38"/>
      <c r="D14" s="41" t="s">
        <v>11</v>
      </c>
      <c r="E14" s="42"/>
      <c r="F14" s="83">
        <v>500</v>
      </c>
      <c r="G14" s="75"/>
    </row>
    <row r="15" spans="2:16" x14ac:dyDescent="0.25">
      <c r="B15" s="15"/>
      <c r="C15" s="38"/>
      <c r="D15" s="41" t="s">
        <v>12</v>
      </c>
      <c r="E15" s="42"/>
      <c r="F15" s="78">
        <v>750</v>
      </c>
      <c r="G15" s="75"/>
    </row>
    <row r="16" spans="2:16" ht="15.75" thickBot="1" x14ac:dyDescent="0.3">
      <c r="B16" s="15"/>
      <c r="C16" s="38"/>
      <c r="D16" s="41" t="s">
        <v>13</v>
      </c>
      <c r="E16" s="42"/>
      <c r="F16" s="84">
        <v>125</v>
      </c>
      <c r="G16" s="75">
        <f>+F14+F15+F16</f>
        <v>1375</v>
      </c>
    </row>
    <row r="17" spans="2:11" ht="15.75" thickTop="1" x14ac:dyDescent="0.25">
      <c r="B17" s="15"/>
      <c r="C17" s="38"/>
      <c r="D17" s="39" t="s">
        <v>14</v>
      </c>
      <c r="E17" s="40"/>
      <c r="F17" s="81"/>
      <c r="G17" s="75"/>
    </row>
    <row r="18" spans="2:11" x14ac:dyDescent="0.25">
      <c r="B18" s="15"/>
      <c r="C18" s="38">
        <v>4</v>
      </c>
      <c r="D18" s="41" t="s">
        <v>37</v>
      </c>
      <c r="E18" s="42"/>
      <c r="F18" s="85">
        <f>C18*42.86</f>
        <v>171.44</v>
      </c>
      <c r="G18" s="75"/>
      <c r="J18" s="4"/>
      <c r="K18" s="4"/>
    </row>
    <row r="19" spans="2:11" x14ac:dyDescent="0.25">
      <c r="B19" s="15"/>
      <c r="C19" s="38">
        <v>20</v>
      </c>
      <c r="D19" s="41" t="s">
        <v>38</v>
      </c>
      <c r="E19" s="42"/>
      <c r="F19" s="85">
        <f>4.46*C19</f>
        <v>89.2</v>
      </c>
      <c r="G19" s="75"/>
      <c r="J19" s="4"/>
      <c r="K19" s="4"/>
    </row>
    <row r="20" spans="2:11" x14ac:dyDescent="0.25">
      <c r="B20" s="15"/>
      <c r="C20" s="38">
        <v>50</v>
      </c>
      <c r="D20" s="41" t="s">
        <v>39</v>
      </c>
      <c r="E20" s="42"/>
      <c r="F20" s="85">
        <f>4.24*C20</f>
        <v>212</v>
      </c>
      <c r="G20" s="75"/>
      <c r="J20" s="4"/>
      <c r="K20" s="4"/>
    </row>
    <row r="21" spans="2:11" x14ac:dyDescent="0.25">
      <c r="B21" s="15"/>
      <c r="C21" s="38">
        <v>10</v>
      </c>
      <c r="D21" s="41" t="s">
        <v>40</v>
      </c>
      <c r="E21" s="42"/>
      <c r="F21" s="85">
        <f>223.21*C21</f>
        <v>2232.1</v>
      </c>
      <c r="G21" s="75"/>
      <c r="J21" s="4"/>
      <c r="K21" s="4"/>
    </row>
    <row r="22" spans="2:11" x14ac:dyDescent="0.25">
      <c r="B22" s="15"/>
      <c r="C22" s="38">
        <v>100</v>
      </c>
      <c r="D22" s="41" t="s">
        <v>41</v>
      </c>
      <c r="E22" s="40"/>
      <c r="F22" s="85">
        <f>9.82*C22</f>
        <v>982</v>
      </c>
      <c r="G22" s="75"/>
      <c r="J22" s="4"/>
      <c r="K22" s="4"/>
    </row>
    <row r="23" spans="2:11" ht="15.75" thickBot="1" x14ac:dyDescent="0.3">
      <c r="B23" s="15"/>
      <c r="C23" s="38">
        <v>50</v>
      </c>
      <c r="D23" s="41" t="s">
        <v>42</v>
      </c>
      <c r="E23" s="42"/>
      <c r="F23" s="76">
        <f>64.29*C23</f>
        <v>3214.5000000000005</v>
      </c>
      <c r="G23" s="75">
        <f>+SUM(F18:F23)</f>
        <v>6901.24</v>
      </c>
      <c r="J23" s="4"/>
      <c r="K23" s="4"/>
    </row>
    <row r="24" spans="2:11" x14ac:dyDescent="0.25">
      <c r="B24" s="15"/>
      <c r="C24" s="38"/>
      <c r="D24" s="43" t="s">
        <v>15</v>
      </c>
      <c r="E24" s="44"/>
      <c r="F24" s="81"/>
      <c r="G24" s="75"/>
      <c r="H24" s="14"/>
      <c r="I24" s="5"/>
    </row>
    <row r="25" spans="2:11" x14ac:dyDescent="0.25">
      <c r="B25" s="15"/>
      <c r="C25" s="38"/>
      <c r="D25" s="39" t="s">
        <v>16</v>
      </c>
      <c r="E25" s="40"/>
      <c r="F25" s="75"/>
      <c r="G25" s="75"/>
      <c r="H25" s="14"/>
      <c r="I25" s="5"/>
    </row>
    <row r="26" spans="2:11" ht="15.75" thickBot="1" x14ac:dyDescent="0.3">
      <c r="B26" s="15"/>
      <c r="C26" s="38">
        <v>1</v>
      </c>
      <c r="D26" s="41" t="s">
        <v>43</v>
      </c>
      <c r="E26" s="42"/>
      <c r="F26" s="86">
        <v>35000</v>
      </c>
      <c r="G26" s="87">
        <f>+F26</f>
        <v>35000</v>
      </c>
      <c r="H26" s="14"/>
      <c r="I26" s="5"/>
      <c r="J26" s="4"/>
    </row>
    <row r="27" spans="2:11" x14ac:dyDescent="0.25">
      <c r="B27" s="15"/>
      <c r="C27" s="38"/>
      <c r="D27" s="39" t="s">
        <v>17</v>
      </c>
      <c r="E27" s="40"/>
      <c r="F27" s="88"/>
      <c r="G27" s="89"/>
      <c r="H27" s="14"/>
      <c r="I27" s="5"/>
      <c r="J27" s="4"/>
    </row>
    <row r="28" spans="2:11" x14ac:dyDescent="0.25">
      <c r="B28" s="15"/>
      <c r="C28" s="38">
        <v>1</v>
      </c>
      <c r="D28" s="41" t="s">
        <v>44</v>
      </c>
      <c r="E28" s="42"/>
      <c r="F28" s="88">
        <f>500*C28</f>
        <v>500</v>
      </c>
      <c r="G28" s="88"/>
      <c r="H28" s="14"/>
      <c r="I28" s="5"/>
      <c r="J28" s="4"/>
    </row>
    <row r="29" spans="2:11" ht="15.75" thickBot="1" x14ac:dyDescent="0.3">
      <c r="B29" s="15"/>
      <c r="C29" s="38">
        <v>2</v>
      </c>
      <c r="D29" s="41" t="s">
        <v>45</v>
      </c>
      <c r="E29" s="42"/>
      <c r="F29" s="90">
        <f>300*C29</f>
        <v>600</v>
      </c>
      <c r="G29" s="89">
        <f>+F28+F29</f>
        <v>1100</v>
      </c>
      <c r="H29" s="14"/>
      <c r="I29" s="5"/>
      <c r="J29" s="4"/>
    </row>
    <row r="30" spans="2:11" x14ac:dyDescent="0.25">
      <c r="B30" s="15"/>
      <c r="C30" s="38"/>
      <c r="D30" s="39" t="s">
        <v>18</v>
      </c>
      <c r="E30" s="40"/>
      <c r="F30" s="81"/>
      <c r="G30" s="81"/>
      <c r="H30" s="14"/>
      <c r="I30" s="5"/>
    </row>
    <row r="31" spans="2:11" x14ac:dyDescent="0.25">
      <c r="B31" s="15"/>
      <c r="C31" s="38">
        <v>4</v>
      </c>
      <c r="D31" s="41" t="s">
        <v>47</v>
      </c>
      <c r="E31" s="42"/>
      <c r="F31" s="75">
        <f>8929*C31</f>
        <v>35716</v>
      </c>
      <c r="G31" s="75"/>
      <c r="H31" s="14"/>
      <c r="I31" s="5"/>
      <c r="J31" s="4"/>
    </row>
    <row r="32" spans="2:11" ht="15.75" thickBot="1" x14ac:dyDescent="0.3">
      <c r="B32" s="15"/>
      <c r="C32" s="38">
        <v>1</v>
      </c>
      <c r="D32" s="41" t="s">
        <v>46</v>
      </c>
      <c r="E32" s="42"/>
      <c r="F32" s="76">
        <f>267.86*C32</f>
        <v>267.86</v>
      </c>
      <c r="G32" s="87">
        <f>+F31+F32</f>
        <v>35983.86</v>
      </c>
      <c r="H32" s="14"/>
      <c r="I32" s="5"/>
      <c r="J32" s="4"/>
    </row>
    <row r="33" spans="2:17" x14ac:dyDescent="0.25">
      <c r="B33" s="15"/>
      <c r="C33" s="38"/>
      <c r="D33" s="39" t="s">
        <v>19</v>
      </c>
      <c r="E33" s="40"/>
      <c r="F33" s="78"/>
      <c r="G33" s="87"/>
      <c r="H33" s="14"/>
      <c r="I33" s="5"/>
      <c r="J33" s="4"/>
    </row>
    <row r="34" spans="2:17" x14ac:dyDescent="0.25">
      <c r="B34" s="15"/>
      <c r="C34" s="38">
        <v>1</v>
      </c>
      <c r="D34" s="41" t="s">
        <v>48</v>
      </c>
      <c r="E34" s="42"/>
      <c r="F34" s="76">
        <f>1000*C34</f>
        <v>1000</v>
      </c>
      <c r="G34" s="76">
        <f>+F31+F34</f>
        <v>36716</v>
      </c>
      <c r="H34" s="14"/>
      <c r="I34" s="5"/>
      <c r="J34" s="4"/>
    </row>
    <row r="35" spans="2:17" x14ac:dyDescent="0.25">
      <c r="B35" s="15"/>
      <c r="C35" s="38"/>
      <c r="D35" s="41" t="s">
        <v>20</v>
      </c>
      <c r="E35" s="42"/>
      <c r="F35" s="81"/>
      <c r="G35" s="91">
        <f>SUM(G4:G34)</f>
        <v>144576.09999999998</v>
      </c>
      <c r="H35" s="14"/>
      <c r="I35" s="5"/>
    </row>
    <row r="36" spans="2:17" ht="15.75" thickTop="1" x14ac:dyDescent="0.25">
      <c r="B36" s="15"/>
      <c r="C36" s="38"/>
      <c r="D36" s="43" t="s">
        <v>21</v>
      </c>
      <c r="E36" s="44"/>
      <c r="F36" s="92"/>
      <c r="G36" s="81"/>
      <c r="H36" s="14"/>
      <c r="I36" s="5"/>
    </row>
    <row r="37" spans="2:17" x14ac:dyDescent="0.25">
      <c r="B37" s="15"/>
      <c r="C37" s="38"/>
      <c r="D37" s="43" t="s">
        <v>2</v>
      </c>
      <c r="E37" s="44"/>
      <c r="F37" s="92"/>
      <c r="G37" s="75"/>
      <c r="H37" s="14"/>
      <c r="I37" s="5"/>
    </row>
    <row r="38" spans="2:17" x14ac:dyDescent="0.25">
      <c r="B38" s="15"/>
      <c r="C38" s="38"/>
      <c r="D38" s="39" t="s">
        <v>22</v>
      </c>
      <c r="E38" s="40"/>
      <c r="F38" s="92"/>
      <c r="G38" s="75"/>
      <c r="H38" s="14"/>
      <c r="I38" s="5"/>
    </row>
    <row r="39" spans="2:17" x14ac:dyDescent="0.25">
      <c r="B39" s="15"/>
      <c r="C39" s="38"/>
      <c r="D39" s="41" t="s">
        <v>23</v>
      </c>
      <c r="E39" s="42"/>
      <c r="F39" s="93">
        <v>1000</v>
      </c>
      <c r="G39" s="75"/>
      <c r="H39" s="14"/>
      <c r="I39" s="5"/>
    </row>
    <row r="40" spans="2:17" ht="15.75" thickBot="1" x14ac:dyDescent="0.3">
      <c r="B40" s="15"/>
      <c r="C40" s="38"/>
      <c r="D40" s="41" t="s">
        <v>24</v>
      </c>
      <c r="E40" s="42"/>
      <c r="F40" s="90">
        <v>3000</v>
      </c>
      <c r="G40" s="75">
        <f>+F39+F40</f>
        <v>4000</v>
      </c>
      <c r="H40" s="14"/>
      <c r="I40" s="5"/>
      <c r="K40" s="6"/>
      <c r="L40" s="7"/>
      <c r="Q40" s="5"/>
    </row>
    <row r="41" spans="2:17" x14ac:dyDescent="0.25">
      <c r="B41" s="15"/>
      <c r="C41" s="38"/>
      <c r="D41" s="43" t="s">
        <v>15</v>
      </c>
      <c r="E41" s="44"/>
      <c r="F41" s="83"/>
      <c r="G41" s="87"/>
      <c r="H41" s="14"/>
      <c r="I41" s="5"/>
    </row>
    <row r="42" spans="2:17" x14ac:dyDescent="0.25">
      <c r="B42" s="15"/>
      <c r="C42" s="38"/>
      <c r="D42" s="39" t="s">
        <v>25</v>
      </c>
      <c r="E42" s="40"/>
      <c r="F42" s="78"/>
      <c r="G42" s="87"/>
      <c r="H42" s="14"/>
      <c r="I42" s="5"/>
    </row>
    <row r="43" spans="2:17" ht="15.75" thickBot="1" x14ac:dyDescent="0.3">
      <c r="B43" s="15"/>
      <c r="C43" s="45"/>
      <c r="D43" s="41" t="s">
        <v>26</v>
      </c>
      <c r="E43" s="42"/>
      <c r="F43" s="86">
        <v>5000</v>
      </c>
      <c r="G43" s="76">
        <f>+F43</f>
        <v>5000</v>
      </c>
      <c r="H43" s="14"/>
      <c r="I43" s="5"/>
    </row>
    <row r="44" spans="2:17" x14ac:dyDescent="0.25">
      <c r="B44" s="15"/>
      <c r="C44" s="38"/>
      <c r="D44" s="41" t="s">
        <v>27</v>
      </c>
      <c r="E44" s="42"/>
      <c r="F44" s="81"/>
      <c r="G44" s="81">
        <f>+G40+G43</f>
        <v>9000</v>
      </c>
      <c r="H44" s="14"/>
      <c r="I44" s="5"/>
      <c r="K44" s="4"/>
      <c r="L44" s="3"/>
      <c r="M44" s="8"/>
    </row>
    <row r="45" spans="2:17" ht="15.75" thickBot="1" x14ac:dyDescent="0.3">
      <c r="B45" s="15"/>
      <c r="C45" s="38"/>
      <c r="D45" s="39" t="s">
        <v>28</v>
      </c>
      <c r="E45" s="40"/>
      <c r="F45" s="87"/>
      <c r="G45" s="76">
        <f>G35-G44</f>
        <v>135576.09999999998</v>
      </c>
      <c r="H45" s="14"/>
      <c r="I45" s="5"/>
    </row>
    <row r="46" spans="2:17" ht="15.75" thickBot="1" x14ac:dyDescent="0.3">
      <c r="B46" s="15"/>
      <c r="C46" s="38"/>
      <c r="D46" s="41" t="s">
        <v>29</v>
      </c>
      <c r="E46" s="42"/>
      <c r="F46" s="92"/>
      <c r="G46" s="91">
        <f>+G44+G45</f>
        <v>144576.09999999998</v>
      </c>
      <c r="H46" s="14"/>
      <c r="I46" s="5"/>
    </row>
    <row r="47" spans="2:17" ht="15.75" thickTop="1" x14ac:dyDescent="0.25">
      <c r="C47" s="46"/>
      <c r="D47" s="47"/>
      <c r="E47" s="48"/>
      <c r="F47" s="94"/>
      <c r="G47" s="95"/>
      <c r="I47" s="5"/>
    </row>
    <row r="48" spans="2:17" x14ac:dyDescent="0.25">
      <c r="B48" s="15"/>
      <c r="C48" s="38"/>
      <c r="D48" s="47"/>
      <c r="E48" s="48"/>
      <c r="F48" s="75"/>
      <c r="G48" s="75"/>
      <c r="H48" s="14"/>
      <c r="I48" s="5"/>
    </row>
    <row r="49" spans="2:9" x14ac:dyDescent="0.25">
      <c r="B49" s="15"/>
      <c r="C49" s="38"/>
      <c r="D49" s="43" t="s">
        <v>30</v>
      </c>
      <c r="E49" s="44"/>
      <c r="F49" s="87"/>
      <c r="G49" s="75"/>
      <c r="H49" s="14"/>
      <c r="I49" s="5"/>
    </row>
    <row r="50" spans="2:9" x14ac:dyDescent="0.25">
      <c r="B50" s="15"/>
      <c r="C50" s="38"/>
      <c r="D50" s="41" t="str">
        <f>+D6</f>
        <v>Caja</v>
      </c>
      <c r="E50" s="42"/>
      <c r="F50" s="92">
        <f>+G7</f>
        <v>3000</v>
      </c>
      <c r="G50" s="75"/>
    </row>
    <row r="51" spans="2:9" x14ac:dyDescent="0.25">
      <c r="B51" s="15"/>
      <c r="C51" s="38"/>
      <c r="D51" s="41" t="str">
        <f>+D8</f>
        <v>Bancos</v>
      </c>
      <c r="E51" s="42"/>
      <c r="F51" s="75">
        <f>+G11</f>
        <v>24500</v>
      </c>
      <c r="G51" s="75"/>
    </row>
    <row r="52" spans="2:9" x14ac:dyDescent="0.25">
      <c r="B52" s="15"/>
      <c r="C52" s="38"/>
      <c r="D52" s="41" t="str">
        <f>+D13</f>
        <v>Deudores</v>
      </c>
      <c r="E52" s="42"/>
      <c r="F52" s="81">
        <f>+G16</f>
        <v>1375</v>
      </c>
      <c r="G52" s="75"/>
    </row>
    <row r="53" spans="2:9" x14ac:dyDescent="0.25">
      <c r="B53" s="15"/>
      <c r="C53" s="38"/>
      <c r="D53" s="41" t="str">
        <f>+D17</f>
        <v>Mercadería</v>
      </c>
      <c r="E53" s="42"/>
      <c r="F53" s="75">
        <f>+G23</f>
        <v>6901.24</v>
      </c>
      <c r="G53" s="75"/>
    </row>
    <row r="54" spans="2:9" x14ac:dyDescent="0.25">
      <c r="B54" s="15"/>
      <c r="C54" s="38"/>
      <c r="D54" s="41" t="str">
        <f>+D25</f>
        <v>Vehículos</v>
      </c>
      <c r="E54" s="42"/>
      <c r="F54" s="75">
        <f>+G26</f>
        <v>35000</v>
      </c>
      <c r="G54" s="75"/>
    </row>
    <row r="55" spans="2:9" x14ac:dyDescent="0.25">
      <c r="B55" s="15"/>
      <c r="C55" s="38"/>
      <c r="D55" s="41" t="str">
        <f>+D27</f>
        <v>Mobiliario y equipo sala de ventas</v>
      </c>
      <c r="E55" s="42"/>
      <c r="F55" s="96">
        <f>+G29</f>
        <v>1100</v>
      </c>
      <c r="G55" s="75"/>
    </row>
    <row r="56" spans="2:9" x14ac:dyDescent="0.25">
      <c r="B56" s="15"/>
      <c r="C56" s="38"/>
      <c r="D56" s="41" t="str">
        <f>+D30</f>
        <v>Mobiliario y equipo oficina</v>
      </c>
      <c r="E56" s="42"/>
      <c r="F56" s="81">
        <f>+G32</f>
        <v>35983.86</v>
      </c>
      <c r="G56" s="75"/>
    </row>
    <row r="57" spans="2:9" x14ac:dyDescent="0.25">
      <c r="B57" s="15"/>
      <c r="C57" s="38"/>
      <c r="D57" s="41" t="str">
        <f>+D33</f>
        <v>Equipo de computación</v>
      </c>
      <c r="E57" s="42"/>
      <c r="F57" s="78">
        <f>+G34</f>
        <v>36716</v>
      </c>
      <c r="G57" s="75"/>
    </row>
    <row r="58" spans="2:9" x14ac:dyDescent="0.25">
      <c r="B58" s="15"/>
      <c r="C58" s="38"/>
      <c r="D58" s="41" t="str">
        <f>+D38</f>
        <v>Proveedores</v>
      </c>
      <c r="E58" s="42"/>
      <c r="F58" s="87"/>
      <c r="G58" s="75">
        <f>+G40</f>
        <v>4000</v>
      </c>
    </row>
    <row r="59" spans="2:9" x14ac:dyDescent="0.25">
      <c r="B59" s="15"/>
      <c r="C59" s="38"/>
      <c r="D59" s="41" t="str">
        <f>+D42</f>
        <v>Préstamo Bancario</v>
      </c>
      <c r="E59" s="42"/>
      <c r="F59" s="96"/>
      <c r="G59" s="96">
        <f>+G43</f>
        <v>5000</v>
      </c>
    </row>
    <row r="60" spans="2:9" ht="15.75" thickBot="1" x14ac:dyDescent="0.3">
      <c r="B60" s="15"/>
      <c r="C60" s="38"/>
      <c r="D60" s="41" t="str">
        <f>+D45</f>
        <v>Capital</v>
      </c>
      <c r="E60" s="42"/>
      <c r="F60" s="97"/>
      <c r="G60" s="97">
        <f>+G45</f>
        <v>135576.09999999998</v>
      </c>
    </row>
    <row r="61" spans="2:9" ht="15.75" thickBot="1" x14ac:dyDescent="0.3">
      <c r="B61" s="15"/>
      <c r="C61" s="38"/>
      <c r="D61" s="62" t="s">
        <v>31</v>
      </c>
      <c r="E61" s="63"/>
      <c r="F61" s="91">
        <f>SUM(F50:F60)</f>
        <v>144576.09999999998</v>
      </c>
      <c r="G61" s="91">
        <f>SUM(G58:G60)</f>
        <v>144576.09999999998</v>
      </c>
    </row>
    <row r="62" spans="2:9" ht="15.75" thickTop="1" x14ac:dyDescent="0.25">
      <c r="B62" s="15"/>
      <c r="C62" s="61"/>
      <c r="D62" s="66"/>
      <c r="E62" s="67"/>
      <c r="F62" s="65"/>
      <c r="G62" s="68"/>
    </row>
    <row r="63" spans="2:9" x14ac:dyDescent="0.25">
      <c r="B63" s="15"/>
      <c r="C63" s="61"/>
      <c r="D63" s="64"/>
      <c r="E63" s="65"/>
      <c r="F63" s="65"/>
      <c r="G63" s="68"/>
    </row>
    <row r="64" spans="2:9" x14ac:dyDescent="0.25">
      <c r="B64" s="15"/>
      <c r="C64" s="38"/>
      <c r="D64" s="49"/>
      <c r="E64" s="50"/>
      <c r="F64" s="50"/>
      <c r="G64" s="69"/>
    </row>
    <row r="65" spans="2:7" x14ac:dyDescent="0.25">
      <c r="B65" s="15"/>
      <c r="C65" s="47" t="s">
        <v>50</v>
      </c>
      <c r="D65" s="30"/>
      <c r="E65" s="30"/>
      <c r="F65" s="30"/>
      <c r="G65" s="31"/>
    </row>
    <row r="66" spans="2:7" x14ac:dyDescent="0.25">
      <c r="B66" s="15"/>
      <c r="C66" s="47" t="s">
        <v>53</v>
      </c>
      <c r="D66" s="30"/>
      <c r="E66" s="30"/>
      <c r="F66" s="30"/>
      <c r="G66" s="31"/>
    </row>
    <row r="67" spans="2:7" x14ac:dyDescent="0.25">
      <c r="B67" s="15"/>
      <c r="C67" s="38"/>
      <c r="D67" s="51"/>
      <c r="E67" s="52"/>
      <c r="F67" s="98"/>
      <c r="G67" s="99"/>
    </row>
    <row r="68" spans="2:7" x14ac:dyDescent="0.25">
      <c r="B68" s="15"/>
      <c r="C68" s="38"/>
      <c r="D68" s="53" t="s">
        <v>32</v>
      </c>
      <c r="E68" s="54"/>
      <c r="F68" s="98"/>
      <c r="G68" s="99"/>
    </row>
    <row r="69" spans="2:7" x14ac:dyDescent="0.25">
      <c r="B69" s="15"/>
      <c r="C69" s="38"/>
      <c r="D69" s="55" t="s">
        <v>33</v>
      </c>
      <c r="E69" s="54"/>
      <c r="F69" s="98"/>
      <c r="G69" s="99"/>
    </row>
    <row r="70" spans="2:7" x14ac:dyDescent="0.25">
      <c r="B70" s="15"/>
      <c r="C70" s="38"/>
      <c r="D70" s="29" t="s">
        <v>34</v>
      </c>
      <c r="E70" s="30" t="s">
        <v>51</v>
      </c>
      <c r="F70" s="30"/>
      <c r="G70" s="31"/>
    </row>
    <row r="71" spans="2:7" x14ac:dyDescent="0.25">
      <c r="B71" s="15"/>
      <c r="C71" s="38"/>
      <c r="D71" s="29"/>
      <c r="E71" s="56"/>
      <c r="F71" s="98"/>
      <c r="G71" s="99"/>
    </row>
    <row r="72" spans="2:7" x14ac:dyDescent="0.25">
      <c r="B72" s="15"/>
      <c r="C72" s="38"/>
      <c r="D72" s="57" t="s">
        <v>35</v>
      </c>
      <c r="E72" s="56"/>
      <c r="F72" s="98"/>
      <c r="G72" s="99"/>
    </row>
    <row r="73" spans="2:7" x14ac:dyDescent="0.25">
      <c r="B73" s="15"/>
      <c r="C73" s="38"/>
      <c r="D73" s="57" t="s">
        <v>52</v>
      </c>
      <c r="E73" s="56"/>
      <c r="F73" s="98"/>
      <c r="G73" s="99"/>
    </row>
    <row r="74" spans="2:7" x14ac:dyDescent="0.25">
      <c r="B74" s="15"/>
      <c r="C74" s="58"/>
      <c r="D74" s="59" t="s">
        <v>36</v>
      </c>
      <c r="E74" s="60"/>
      <c r="F74" s="100"/>
      <c r="G74" s="101"/>
    </row>
    <row r="75" spans="2:7" s="11" customFormat="1" x14ac:dyDescent="0.25">
      <c r="B75" s="15"/>
      <c r="C75" s="16"/>
      <c r="D75" s="17"/>
      <c r="E75" s="17"/>
      <c r="F75" s="102"/>
      <c r="G75" s="103"/>
    </row>
    <row r="76" spans="2:7" s="11" customFormat="1" x14ac:dyDescent="0.25">
      <c r="B76" s="15"/>
      <c r="C76" s="16"/>
      <c r="D76" s="17"/>
      <c r="E76" s="17"/>
      <c r="F76" s="102"/>
      <c r="G76" s="102"/>
    </row>
    <row r="77" spans="2:7" s="11" customFormat="1" x14ac:dyDescent="0.25">
      <c r="B77" s="15"/>
      <c r="C77" s="16"/>
      <c r="D77" s="17"/>
      <c r="E77" s="17"/>
      <c r="F77" s="102"/>
      <c r="G77" s="102"/>
    </row>
    <row r="78" spans="2:7" s="11" customFormat="1" x14ac:dyDescent="0.25">
      <c r="B78" s="15"/>
      <c r="C78" s="16"/>
      <c r="D78" s="17"/>
      <c r="E78" s="17"/>
      <c r="F78" s="102"/>
      <c r="G78" s="103"/>
    </row>
    <row r="79" spans="2:7" s="11" customFormat="1" x14ac:dyDescent="0.25">
      <c r="B79" s="15"/>
      <c r="C79" s="16"/>
      <c r="D79" s="17"/>
      <c r="E79" s="17"/>
      <c r="F79" s="102"/>
      <c r="G79" s="102"/>
    </row>
    <row r="80" spans="2:7" s="11" customFormat="1" x14ac:dyDescent="0.25">
      <c r="B80" s="15"/>
      <c r="C80" s="16"/>
      <c r="D80" s="17"/>
      <c r="E80" s="17"/>
      <c r="F80" s="102"/>
      <c r="G80" s="102"/>
    </row>
    <row r="81" spans="2:7" s="11" customFormat="1" x14ac:dyDescent="0.25">
      <c r="B81" s="15"/>
      <c r="C81" s="16"/>
      <c r="D81" s="17"/>
      <c r="E81" s="17"/>
      <c r="F81" s="102"/>
      <c r="G81" s="103"/>
    </row>
    <row r="82" spans="2:7" s="11" customFormat="1" x14ac:dyDescent="0.25">
      <c r="B82" s="15"/>
      <c r="C82" s="16"/>
      <c r="D82" s="17"/>
      <c r="E82" s="17"/>
      <c r="F82" s="102"/>
      <c r="G82" s="102"/>
    </row>
    <row r="83" spans="2:7" s="11" customFormat="1" x14ac:dyDescent="0.25">
      <c r="B83" s="15"/>
      <c r="C83" s="16"/>
      <c r="D83" s="17"/>
      <c r="E83" s="17"/>
      <c r="F83" s="102"/>
      <c r="G83" s="102"/>
    </row>
    <row r="84" spans="2:7" s="11" customFormat="1" x14ac:dyDescent="0.25">
      <c r="B84" s="15"/>
      <c r="C84" s="16"/>
      <c r="D84" s="17"/>
      <c r="E84" s="17"/>
      <c r="F84" s="102"/>
      <c r="G84" s="102"/>
    </row>
    <row r="85" spans="2:7" s="11" customFormat="1" x14ac:dyDescent="0.25">
      <c r="B85" s="15"/>
      <c r="C85" s="16"/>
      <c r="D85" s="17"/>
      <c r="E85" s="17"/>
      <c r="F85" s="102"/>
      <c r="G85" s="102"/>
    </row>
    <row r="86" spans="2:7" s="11" customFormat="1" x14ac:dyDescent="0.25">
      <c r="B86" s="15"/>
      <c r="C86" s="16"/>
      <c r="D86" s="17"/>
      <c r="E86" s="17"/>
      <c r="F86" s="102"/>
      <c r="G86" s="102"/>
    </row>
    <row r="87" spans="2:7" s="11" customFormat="1" x14ac:dyDescent="0.25">
      <c r="B87" s="15"/>
      <c r="C87" s="16"/>
      <c r="D87" s="17"/>
      <c r="E87" s="17"/>
      <c r="F87" s="102"/>
      <c r="G87" s="102"/>
    </row>
    <row r="88" spans="2:7" s="11" customFormat="1" x14ac:dyDescent="0.25">
      <c r="B88" s="15"/>
      <c r="C88" s="16"/>
      <c r="D88" s="17"/>
      <c r="E88" s="17"/>
      <c r="F88" s="102"/>
      <c r="G88" s="102"/>
    </row>
    <row r="89" spans="2:7" s="11" customFormat="1" x14ac:dyDescent="0.25">
      <c r="B89" s="15"/>
      <c r="C89" s="16"/>
      <c r="D89" s="17"/>
      <c r="E89" s="17"/>
      <c r="F89" s="102"/>
      <c r="G89" s="102"/>
    </row>
    <row r="90" spans="2:7" s="11" customFormat="1" x14ac:dyDescent="0.25">
      <c r="B90" s="15"/>
      <c r="C90" s="16"/>
      <c r="D90" s="17"/>
      <c r="E90" s="17"/>
      <c r="F90" s="102"/>
      <c r="G90" s="102"/>
    </row>
    <row r="91" spans="2:7" s="11" customFormat="1" x14ac:dyDescent="0.25">
      <c r="B91" s="15"/>
      <c r="C91" s="16"/>
      <c r="D91" s="17"/>
      <c r="E91" s="17"/>
      <c r="F91" s="102"/>
      <c r="G91" s="103"/>
    </row>
    <row r="92" spans="2:7" s="11" customFormat="1" x14ac:dyDescent="0.25">
      <c r="B92" s="15"/>
      <c r="C92" s="16"/>
      <c r="D92" s="17"/>
      <c r="E92" s="17"/>
      <c r="F92" s="102"/>
      <c r="G92" s="103"/>
    </row>
    <row r="93" spans="2:7" s="11" customFormat="1" x14ac:dyDescent="0.25">
      <c r="B93" s="15"/>
      <c r="C93" s="16"/>
      <c r="D93" s="17"/>
      <c r="E93" s="17"/>
      <c r="F93" s="102"/>
      <c r="G93" s="102"/>
    </row>
    <row r="94" spans="2:7" s="11" customFormat="1" x14ac:dyDescent="0.25">
      <c r="B94" s="15"/>
      <c r="C94" s="16"/>
      <c r="D94" s="17"/>
      <c r="E94" s="17"/>
      <c r="F94" s="102"/>
      <c r="G94" s="102"/>
    </row>
    <row r="95" spans="2:7" s="11" customFormat="1" x14ac:dyDescent="0.25">
      <c r="B95" s="15"/>
      <c r="C95" s="16"/>
      <c r="D95" s="17"/>
      <c r="E95" s="17"/>
      <c r="F95" s="102"/>
      <c r="G95" s="102"/>
    </row>
    <row r="96" spans="2:7" s="11" customFormat="1" x14ac:dyDescent="0.25">
      <c r="B96" s="15"/>
      <c r="C96" s="16"/>
      <c r="D96" s="17"/>
      <c r="E96" s="17"/>
      <c r="F96" s="102"/>
      <c r="G96" s="102"/>
    </row>
    <row r="97" spans="2:7" s="11" customFormat="1" x14ac:dyDescent="0.25">
      <c r="B97" s="15"/>
      <c r="C97" s="16"/>
      <c r="D97" s="17"/>
      <c r="E97" s="17"/>
      <c r="F97" s="102"/>
      <c r="G97" s="102"/>
    </row>
    <row r="98" spans="2:7" s="11" customFormat="1" x14ac:dyDescent="0.25">
      <c r="B98" s="15"/>
      <c r="C98" s="16"/>
      <c r="D98" s="17"/>
      <c r="E98" s="17"/>
      <c r="F98" s="102"/>
      <c r="G98" s="102"/>
    </row>
    <row r="99" spans="2:7" s="11" customFormat="1" x14ac:dyDescent="0.25">
      <c r="B99" s="15"/>
      <c r="C99" s="16"/>
      <c r="D99" s="17"/>
      <c r="E99" s="17"/>
      <c r="F99" s="103"/>
      <c r="G99" s="103"/>
    </row>
    <row r="100" spans="2:7" s="11" customFormat="1" x14ac:dyDescent="0.25">
      <c r="B100" s="15"/>
      <c r="C100" s="16"/>
      <c r="D100" s="18"/>
      <c r="E100" s="19"/>
      <c r="F100" s="102"/>
      <c r="G100" s="102"/>
    </row>
    <row r="101" spans="2:7" s="11" customFormat="1" x14ac:dyDescent="0.25">
      <c r="B101" s="15"/>
      <c r="C101" s="16"/>
      <c r="D101" s="20"/>
      <c r="E101" s="19"/>
      <c r="F101" s="102"/>
      <c r="G101" s="102"/>
    </row>
    <row r="102" spans="2:7" s="11" customFormat="1" x14ac:dyDescent="0.25">
      <c r="B102" s="15"/>
      <c r="C102" s="16"/>
      <c r="D102" s="17"/>
      <c r="E102" s="17"/>
      <c r="F102" s="17"/>
      <c r="G102" s="17"/>
    </row>
    <row r="103" spans="2:7" s="11" customFormat="1" x14ac:dyDescent="0.25">
      <c r="B103" s="15"/>
      <c r="C103" s="16"/>
      <c r="D103" s="17"/>
      <c r="E103" s="17"/>
      <c r="F103" s="17"/>
      <c r="G103" s="17"/>
    </row>
    <row r="104" spans="2:7" s="11" customFormat="1" x14ac:dyDescent="0.25">
      <c r="B104" s="15"/>
      <c r="C104" s="16"/>
      <c r="D104" s="21"/>
      <c r="E104" s="22"/>
      <c r="F104" s="102"/>
      <c r="G104" s="102"/>
    </row>
    <row r="105" spans="2:7" s="11" customFormat="1" x14ac:dyDescent="0.25">
      <c r="B105" s="15"/>
      <c r="C105" s="16"/>
      <c r="D105" s="23"/>
      <c r="E105" s="24"/>
      <c r="F105" s="102"/>
      <c r="G105" s="102"/>
    </row>
    <row r="106" spans="2:7" s="11" customFormat="1" x14ac:dyDescent="0.25">
      <c r="B106" s="15"/>
      <c r="C106" s="16"/>
      <c r="D106" s="25"/>
      <c r="E106" s="24"/>
      <c r="F106" s="102"/>
      <c r="G106" s="102"/>
    </row>
    <row r="107" spans="2:7" s="11" customFormat="1" x14ac:dyDescent="0.25">
      <c r="B107" s="15"/>
      <c r="C107" s="16"/>
      <c r="D107" s="26"/>
      <c r="E107" s="19"/>
      <c r="F107" s="102"/>
      <c r="G107" s="102"/>
    </row>
    <row r="108" spans="2:7" s="11" customFormat="1" x14ac:dyDescent="0.25">
      <c r="B108" s="15"/>
      <c r="C108" s="16"/>
      <c r="D108" s="26"/>
      <c r="E108" s="19"/>
      <c r="F108" s="102"/>
      <c r="G108" s="102"/>
    </row>
    <row r="109" spans="2:7" s="11" customFormat="1" x14ac:dyDescent="0.25">
      <c r="B109" s="15"/>
      <c r="C109" s="16"/>
      <c r="D109" s="27"/>
      <c r="E109" s="19"/>
      <c r="F109" s="102"/>
      <c r="G109" s="102"/>
    </row>
    <row r="110" spans="2:7" s="11" customFormat="1" x14ac:dyDescent="0.25">
      <c r="B110" s="15"/>
      <c r="C110" s="16"/>
      <c r="D110" s="27"/>
      <c r="E110" s="19"/>
      <c r="F110" s="102"/>
      <c r="G110" s="102"/>
    </row>
    <row r="111" spans="2:7" s="11" customFormat="1" x14ac:dyDescent="0.25">
      <c r="B111" s="15"/>
      <c r="C111" s="16"/>
      <c r="D111" s="27"/>
      <c r="E111" s="19"/>
      <c r="F111" s="102"/>
      <c r="G111" s="102"/>
    </row>
    <row r="112" spans="2:7" s="11" customFormat="1" x14ac:dyDescent="0.25">
      <c r="F112" s="104"/>
      <c r="G112" s="104"/>
    </row>
    <row r="113" spans="6:7" s="11" customFormat="1" x14ac:dyDescent="0.25">
      <c r="F113" s="104"/>
      <c r="G113" s="104"/>
    </row>
    <row r="114" spans="6:7" s="11" customFormat="1" x14ac:dyDescent="0.25">
      <c r="F114" s="104"/>
      <c r="G114" s="104"/>
    </row>
    <row r="115" spans="6:7" s="11" customFormat="1" x14ac:dyDescent="0.25">
      <c r="F115" s="104"/>
      <c r="G115" s="104"/>
    </row>
  </sheetData>
  <mergeCells count="93">
    <mergeCell ref="D97:E97"/>
    <mergeCell ref="D98:E98"/>
    <mergeCell ref="D99:E99"/>
    <mergeCell ref="D102:G102"/>
    <mergeCell ref="D103:G103"/>
    <mergeCell ref="D91:E91"/>
    <mergeCell ref="D92:E92"/>
    <mergeCell ref="D93:E93"/>
    <mergeCell ref="D94:E94"/>
    <mergeCell ref="D95:E95"/>
    <mergeCell ref="D96:E96"/>
    <mergeCell ref="D85:E85"/>
    <mergeCell ref="D86:E86"/>
    <mergeCell ref="D87:E87"/>
    <mergeCell ref="D88:E88"/>
    <mergeCell ref="D89:E89"/>
    <mergeCell ref="D90:E90"/>
    <mergeCell ref="D79:E79"/>
    <mergeCell ref="D80:E80"/>
    <mergeCell ref="D81:E81"/>
    <mergeCell ref="D82:E82"/>
    <mergeCell ref="D83:E83"/>
    <mergeCell ref="D84:E84"/>
    <mergeCell ref="C65:G65"/>
    <mergeCell ref="C66:G66"/>
    <mergeCell ref="D75:E75"/>
    <mergeCell ref="D76:E76"/>
    <mergeCell ref="D77:E77"/>
    <mergeCell ref="D78:E78"/>
    <mergeCell ref="E70:G70"/>
    <mergeCell ref="D59:E59"/>
    <mergeCell ref="D60:E60"/>
    <mergeCell ref="D61:E61"/>
    <mergeCell ref="D63:G63"/>
    <mergeCell ref="D62:G62"/>
    <mergeCell ref="D64:G64"/>
    <mergeCell ref="D53:E53"/>
    <mergeCell ref="D54:E54"/>
    <mergeCell ref="D55:E55"/>
    <mergeCell ref="D56:E56"/>
    <mergeCell ref="D57:E57"/>
    <mergeCell ref="D58:E58"/>
    <mergeCell ref="D48:E48"/>
    <mergeCell ref="D49:E49"/>
    <mergeCell ref="D50:E50"/>
    <mergeCell ref="D51:E51"/>
    <mergeCell ref="D52:E52"/>
    <mergeCell ref="D42:E42"/>
    <mergeCell ref="D43:E43"/>
    <mergeCell ref="D44:E44"/>
    <mergeCell ref="D45:E45"/>
    <mergeCell ref="D46:E46"/>
    <mergeCell ref="D47:E47"/>
    <mergeCell ref="D36:E36"/>
    <mergeCell ref="D37:E37"/>
    <mergeCell ref="D38:E38"/>
    <mergeCell ref="D39:E39"/>
    <mergeCell ref="D40:E40"/>
    <mergeCell ref="D41:E41"/>
    <mergeCell ref="D30:E30"/>
    <mergeCell ref="D31:E31"/>
    <mergeCell ref="D32:E32"/>
    <mergeCell ref="D33:E33"/>
    <mergeCell ref="D34:E34"/>
    <mergeCell ref="D35:E35"/>
    <mergeCell ref="D24:E24"/>
    <mergeCell ref="D25:E25"/>
    <mergeCell ref="D26:E26"/>
    <mergeCell ref="D27:E27"/>
    <mergeCell ref="D28:E28"/>
    <mergeCell ref="D29:E29"/>
    <mergeCell ref="D18:E18"/>
    <mergeCell ref="D19:E19"/>
    <mergeCell ref="D20:E20"/>
    <mergeCell ref="D21:E21"/>
    <mergeCell ref="D22:E22"/>
    <mergeCell ref="D23:E23"/>
    <mergeCell ref="D13:E13"/>
    <mergeCell ref="D14:E14"/>
    <mergeCell ref="D15:E15"/>
    <mergeCell ref="D16:E16"/>
    <mergeCell ref="D17:E17"/>
    <mergeCell ref="D12:E12"/>
    <mergeCell ref="D8:E8"/>
    <mergeCell ref="D9:E9"/>
    <mergeCell ref="D10:E10"/>
    <mergeCell ref="D11:E11"/>
    <mergeCell ref="B1:G1"/>
    <mergeCell ref="B2:G2"/>
    <mergeCell ref="D4:E4"/>
    <mergeCell ref="D5:E5"/>
    <mergeCell ref="D6:E6"/>
    <mergeCell ref="D7:E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2022-04-28T23:50:11Z</dcterms:created>
  <dcterms:modified xsi:type="dcterms:W3CDTF">2022-04-29T01:22:19Z</dcterms:modified>
</cp:coreProperties>
</file>