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do del Aguila PC\Downloads\"/>
    </mc:Choice>
  </mc:AlternateContent>
  <xr:revisionPtr revIDLastSave="0" documentId="13_ncr:1_{463BA9FA-7665-4EEF-B1FC-B22E1E58397E}" xr6:coauthVersionLast="46" xr6:coauthVersionMax="46" xr10:uidLastSave="{00000000-0000-0000-0000-000000000000}"/>
  <bookViews>
    <workbookView xWindow="-120" yWindow="-120" windowWidth="20730" windowHeight="11160" xr2:uid="{40370AC6-5D48-411C-9795-3C0B1BFBBCF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1" l="1"/>
  <c r="N28" i="1"/>
  <c r="N27" i="1"/>
  <c r="N13" i="1"/>
  <c r="N14" i="1"/>
  <c r="F36" i="1"/>
  <c r="N25" i="1"/>
  <c r="N8" i="1"/>
  <c r="M23" i="1"/>
  <c r="F33" i="1"/>
  <c r="M22" i="1"/>
  <c r="F30" i="1"/>
  <c r="M19" i="1"/>
  <c r="F17" i="1"/>
  <c r="M17" i="1"/>
  <c r="F11" i="1"/>
  <c r="M20" i="1"/>
  <c r="F24" i="1"/>
  <c r="N12" i="1"/>
  <c r="E19" i="1"/>
  <c r="E23" i="1"/>
  <c r="E24" i="1"/>
  <c r="E22" i="1"/>
  <c r="E21" i="1"/>
</calcChain>
</file>

<file path=xl/sharedStrings.xml><?xml version="1.0" encoding="utf-8"?>
<sst xmlns="http://schemas.openxmlformats.org/spreadsheetml/2006/main" count="64" uniqueCount="52">
  <si>
    <t>Inventario No. 1 de la empresa "Amigos del Ahorro", propiedad del Sr. Luis Mota, practicado el 8 de marzo de 2019, ubicado en la 5ta. Calle A-55 Zona 1 Sololá, Sololá.  Nit 12445-k (Cifras en Quetzales)</t>
  </si>
  <si>
    <t>Caja</t>
  </si>
  <si>
    <t>Efectivo</t>
  </si>
  <si>
    <t>Bancos</t>
  </si>
  <si>
    <t>IVA por Cobrar</t>
  </si>
  <si>
    <t>Sobre mercaderías, mobiliario y equipo, vehículos y equipo de computación.</t>
  </si>
  <si>
    <t>Deudores</t>
  </si>
  <si>
    <t>Patricia Morales</t>
  </si>
  <si>
    <t>Mayra Álvarez</t>
  </si>
  <si>
    <t>Lucía Vargas</t>
  </si>
  <si>
    <t>Mercadería</t>
  </si>
  <si>
    <t>ACTIVO</t>
  </si>
  <si>
    <t>CORRIENTE</t>
  </si>
  <si>
    <t>NO CORRIENTE</t>
  </si>
  <si>
    <t>Vehículos</t>
  </si>
  <si>
    <t>Mobiliario y Equipo Salas de Ventas</t>
  </si>
  <si>
    <t>Mobiliario y Equipo Oficinas</t>
  </si>
  <si>
    <t>Equipo de Computación</t>
  </si>
  <si>
    <t>Suma del Activo</t>
  </si>
  <si>
    <t>Cuenta bancaria en Banco Nuevos Horizontes</t>
  </si>
  <si>
    <t>Fojo o plazo fijo de las pensiones</t>
  </si>
  <si>
    <t>Cuenta bancaria en Banco la Seguridad</t>
  </si>
  <si>
    <t>Libras de arroz a Q. 4.46 c/u sin IVA</t>
  </si>
  <si>
    <t>Docenas de jugo de manzana a Q. 42.86 c/u sin IVA</t>
  </si>
  <si>
    <t>Quintales de frijol negro a Q. 4.24 c/u sin IVA</t>
  </si>
  <si>
    <t>Arrobas de azúcar a Q. 223.21 c/u sin IVA</t>
  </si>
  <si>
    <t>Cajas de sopas de vasito a Q. 64.29 c/caja sin IVA</t>
  </si>
  <si>
    <t>Panel para reparto de mercaderías</t>
  </si>
  <si>
    <t>Mostrador</t>
  </si>
  <si>
    <t>Escritorio</t>
  </si>
  <si>
    <t>Computadora</t>
  </si>
  <si>
    <t>Útiles de escritorios a Q. 267.86 c/u sin IVA</t>
  </si>
  <si>
    <t>Sillas para oficina a Q. 89.29 c/u sin IVA</t>
  </si>
  <si>
    <t>Litros de leche a Q. 9.82 c/u sin IVA</t>
  </si>
  <si>
    <t xml:space="preserve">  </t>
  </si>
  <si>
    <t>PASIVO</t>
  </si>
  <si>
    <t>Proveedores</t>
  </si>
  <si>
    <t>Eduardo Monterroso</t>
  </si>
  <si>
    <t>Carlos Banilla</t>
  </si>
  <si>
    <t>Préstamo Bancario</t>
  </si>
  <si>
    <t>Banco Oportuno</t>
  </si>
  <si>
    <t>Suma del Pasivo</t>
  </si>
  <si>
    <t>Capital</t>
  </si>
  <si>
    <t>RESUMEN</t>
  </si>
  <si>
    <t>Sumas Iguales</t>
  </si>
  <si>
    <t>Mobiliario y Equipo Sala de Ventas</t>
  </si>
  <si>
    <t>Mobiliario y Equipo de Oficina</t>
  </si>
  <si>
    <t xml:space="preserve">De conformidad con los datos anteriores el capital iniacial de la empresa </t>
  </si>
  <si>
    <t xml:space="preserve">"Amigos del Ahorro" es de sesenta y cinco mil ochocientos cuatro con  </t>
  </si>
  <si>
    <t>cincuenta centavos (Q65,804.50)</t>
  </si>
  <si>
    <t xml:space="preserve">        Luis Mota                                                                   Lesly Paola Pérez López</t>
  </si>
  <si>
    <t xml:space="preserve">    (Propietario)                                                                            (Contador)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</si>
</sst>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Q&quot;#,##0.00;[Red]\-&quot;Q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double">
        <color theme="4" tint="-0.249977111117893"/>
      </right>
      <top/>
      <bottom/>
      <diagonal/>
    </border>
    <border>
      <left/>
      <right/>
      <top style="thin">
        <color theme="4" tint="0.39997558519241921"/>
      </top>
      <bottom style="double">
        <color theme="4" tint="-0.249977111117893"/>
      </bottom>
      <diagonal/>
    </border>
    <border>
      <left/>
      <right style="double">
        <color theme="4" tint="-0.249977111117893"/>
      </right>
      <top style="thin">
        <color theme="4" tint="0.39997558519241921"/>
      </top>
      <bottom style="double">
        <color theme="4" tint="-0.249977111117893"/>
      </bottom>
      <diagonal/>
    </border>
    <border>
      <left/>
      <right style="double">
        <color theme="4" tint="-0.249977111117893"/>
      </right>
      <top/>
      <bottom style="double">
        <color rgb="FFFF0000"/>
      </bottom>
      <diagonal/>
    </border>
    <border>
      <left/>
      <right/>
      <top/>
      <bottom style="double">
        <color theme="4" tint="-0.249977111117893"/>
      </bottom>
      <diagonal/>
    </border>
    <border>
      <left/>
      <right style="double">
        <color theme="4" tint="-0.249977111117893"/>
      </right>
      <top/>
      <bottom style="double">
        <color theme="4" tint="-0.249977111117893"/>
      </bottom>
      <diagonal/>
    </border>
    <border>
      <left/>
      <right style="double">
        <color theme="4" tint="-0.249977111117893"/>
      </right>
      <top style="double">
        <color theme="4" tint="-0.249977111117893"/>
      </top>
      <bottom/>
      <diagonal/>
    </border>
    <border>
      <left/>
      <right style="double">
        <color theme="4" tint="-0.249977111117893"/>
      </right>
      <top style="thin">
        <color theme="4" tint="0.39997558519241921"/>
      </top>
      <bottom/>
      <diagonal/>
    </border>
    <border>
      <left/>
      <right style="double">
        <color theme="4" tint="-0.249977111117893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double">
        <color theme="4" tint="-0.249977111117893"/>
      </right>
      <top/>
      <bottom style="thin">
        <color theme="4" tint="0.39997558519241921"/>
      </bottom>
      <diagonal/>
    </border>
    <border>
      <left/>
      <right style="double">
        <color theme="4" tint="-0.249977111117893"/>
      </right>
      <top style="thin">
        <color theme="1"/>
      </top>
      <bottom style="thin">
        <color theme="4" tint="0.39997558519241921"/>
      </bottom>
      <diagonal/>
    </border>
    <border>
      <left/>
      <right style="double">
        <color theme="4" tint="-0.249977111117893"/>
      </right>
      <top style="thin">
        <color theme="4" tint="0.39997558519241921"/>
      </top>
      <bottom style="thin">
        <color theme="1"/>
      </bottom>
      <diagonal/>
    </border>
    <border>
      <left/>
      <right style="double">
        <color theme="4" tint="-0.249977111117893"/>
      </right>
      <top style="thin">
        <color theme="1"/>
      </top>
      <bottom style="double">
        <color rgb="FFFF0000"/>
      </bottom>
      <diagonal/>
    </border>
    <border>
      <left style="double">
        <color theme="4" tint="-0.249977111117893"/>
      </left>
      <right style="double">
        <color theme="4" tint="-0.249977111117893"/>
      </right>
      <top style="double">
        <color theme="4" tint="-0.249977111117893"/>
      </top>
      <bottom/>
      <diagonal/>
    </border>
    <border>
      <left style="double">
        <color theme="4" tint="-0.249977111117893"/>
      </left>
      <right style="double">
        <color theme="4" tint="-0.249977111117893"/>
      </right>
      <top style="thin">
        <color theme="4" tint="0.39997558519241921"/>
      </top>
      <bottom/>
      <diagonal/>
    </border>
    <border>
      <left style="double">
        <color theme="4" tint="-0.249977111117893"/>
      </left>
      <right style="double">
        <color theme="4" tint="-0.249977111117893"/>
      </right>
      <top style="thin">
        <color theme="4" tint="0.39997558519241921"/>
      </top>
      <bottom style="thin">
        <color theme="4" tint="0.39997558519241921"/>
      </bottom>
      <diagonal/>
    </border>
    <border>
      <left style="double">
        <color theme="4" tint="-0.249977111117893"/>
      </left>
      <right style="double">
        <color theme="4" tint="-0.249977111117893"/>
      </right>
      <top/>
      <bottom style="thin">
        <color theme="4" tint="0.39997558519241921"/>
      </bottom>
      <diagonal/>
    </border>
    <border>
      <left style="double">
        <color theme="4" tint="-0.249977111117893"/>
      </left>
      <right style="double">
        <color theme="4" tint="-0.249977111117893"/>
      </right>
      <top style="thin">
        <color theme="4" tint="0.39997558519241921"/>
      </top>
      <bottom style="thin">
        <color theme="1"/>
      </bottom>
      <diagonal/>
    </border>
    <border>
      <left style="double">
        <color theme="4" tint="-0.249977111117893"/>
      </left>
      <right style="double">
        <color theme="4" tint="-0.249977111117893"/>
      </right>
      <top/>
      <bottom/>
      <diagonal/>
    </border>
    <border>
      <left style="double">
        <color theme="4" tint="-0.249977111117893"/>
      </left>
      <right style="double">
        <color theme="4" tint="-0.249977111117893"/>
      </right>
      <top/>
      <bottom style="double">
        <color rgb="FFFF0000"/>
      </bottom>
      <diagonal/>
    </border>
    <border>
      <left style="double">
        <color theme="4" tint="-0.249977111117893"/>
      </left>
      <right style="double">
        <color theme="4" tint="-0.249977111117893"/>
      </right>
      <top style="thin">
        <color theme="4" tint="0.39997558519241921"/>
      </top>
      <bottom style="double">
        <color theme="4" tint="-0.249977111117893"/>
      </bottom>
      <diagonal/>
    </border>
    <border>
      <left/>
      <right style="double">
        <color theme="4" tint="-0.249977111117893"/>
      </right>
      <top style="thin">
        <color theme="4" tint="0.39997558519241921"/>
      </top>
      <bottom style="thin">
        <color indexed="64"/>
      </bottom>
      <diagonal/>
    </border>
    <border>
      <left/>
      <right style="double">
        <color theme="4" tint="-0.249977111117893"/>
      </right>
      <top style="double">
        <color rgb="FFFF0000"/>
      </top>
      <bottom style="double">
        <color theme="4" tint="-0.249977111117893"/>
      </bottom>
      <diagonal/>
    </border>
    <border>
      <left/>
      <right style="double">
        <color theme="4" tint="-0.249977111117893"/>
      </right>
      <top style="thin">
        <color indexed="6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double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0.39997558519241921"/>
      </top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0.39997558519241921"/>
      </bottom>
      <diagonal/>
    </border>
    <border>
      <left style="thin">
        <color theme="4" tint="-0.249977111117893"/>
      </left>
      <right style="thin">
        <color theme="4" tint="-0.249977111117893"/>
      </right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0.39997558519241921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double">
        <color theme="4" tint="-0.249977111117893"/>
      </top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0.39997558519241921"/>
      </top>
      <bottom style="double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double">
        <color theme="4" tint="-0.249977111117893"/>
      </top>
      <bottom style="thin">
        <color theme="4" tint="0.39997558519241921"/>
      </bottom>
      <diagonal/>
    </border>
    <border>
      <left/>
      <right/>
      <top style="double">
        <color theme="4" tint="-0.249977111117893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4" xfId="0" applyBorder="1"/>
    <xf numFmtId="0" fontId="0" fillId="2" borderId="6" xfId="0" applyFill="1" applyBorder="1"/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5" xfId="0" applyFont="1" applyBorder="1"/>
    <xf numFmtId="0" fontId="0" fillId="0" borderId="4" xfId="0" applyBorder="1" applyAlignment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/>
    <xf numFmtId="0" fontId="0" fillId="0" borderId="13" xfId="0" applyBorder="1"/>
    <xf numFmtId="0" fontId="1" fillId="0" borderId="4" xfId="0" applyFont="1" applyBorder="1"/>
    <xf numFmtId="0" fontId="0" fillId="0" borderId="12" xfId="0" applyBorder="1"/>
    <xf numFmtId="0" fontId="0" fillId="0" borderId="4" xfId="0" applyFont="1" applyBorder="1"/>
    <xf numFmtId="0" fontId="1" fillId="0" borderId="12" xfId="0" applyFont="1" applyBorder="1" applyAlignment="1">
      <alignment horizontal="center" vertical="center"/>
    </xf>
    <xf numFmtId="0" fontId="0" fillId="0" borderId="6" xfId="0" applyBorder="1"/>
    <xf numFmtId="0" fontId="0" fillId="2" borderId="4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8" fontId="0" fillId="2" borderId="4" xfId="0" applyNumberFormat="1" applyFill="1" applyBorder="1"/>
    <xf numFmtId="8" fontId="0" fillId="2" borderId="14" xfId="0" applyNumberFormat="1" applyFill="1" applyBorder="1"/>
    <xf numFmtId="8" fontId="0" fillId="2" borderId="15" xfId="0" applyNumberFormat="1" applyFill="1" applyBorder="1"/>
    <xf numFmtId="8" fontId="0" fillId="2" borderId="11" xfId="0" applyNumberFormat="1" applyFill="1" applyBorder="1" applyAlignment="1">
      <alignment horizontal="right" vertical="center"/>
    </xf>
    <xf numFmtId="8" fontId="0" fillId="2" borderId="12" xfId="0" applyNumberFormat="1" applyFill="1" applyBorder="1" applyAlignment="1">
      <alignment horizontal="right" vertical="center"/>
    </xf>
    <xf numFmtId="8" fontId="0" fillId="2" borderId="4" xfId="0" applyNumberFormat="1" applyFill="1" applyBorder="1" applyAlignment="1">
      <alignment horizontal="right" vertical="center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8" fontId="0" fillId="2" borderId="20" xfId="0" applyNumberFormat="1" applyFill="1" applyBorder="1"/>
    <xf numFmtId="8" fontId="0" fillId="2" borderId="21" xfId="0" applyNumberFormat="1" applyFill="1" applyBorder="1"/>
    <xf numFmtId="0" fontId="0" fillId="2" borderId="20" xfId="0" applyFill="1" applyBorder="1"/>
    <xf numFmtId="0" fontId="0" fillId="2" borderId="22" xfId="0" applyFill="1" applyBorder="1"/>
    <xf numFmtId="8" fontId="0" fillId="2" borderId="18" xfId="0" applyNumberFormat="1" applyFill="1" applyBorder="1" applyAlignment="1">
      <alignment horizontal="right" vertical="center"/>
    </xf>
    <xf numFmtId="8" fontId="0" fillId="2" borderId="20" xfId="0" applyNumberFormat="1" applyFill="1" applyBorder="1" applyAlignment="1">
      <alignment horizontal="right" vertical="center"/>
    </xf>
    <xf numFmtId="8" fontId="0" fillId="2" borderId="22" xfId="0" applyNumberFormat="1" applyFill="1" applyBorder="1"/>
    <xf numFmtId="8" fontId="0" fillId="2" borderId="19" xfId="0" applyNumberFormat="1" applyFill="1" applyBorder="1" applyAlignment="1">
      <alignment horizontal="right" vertical="center"/>
    </xf>
    <xf numFmtId="8" fontId="0" fillId="2" borderId="22" xfId="0" applyNumberFormat="1" applyFill="1" applyBorder="1" applyAlignment="1">
      <alignment horizontal="right" vertical="center"/>
    </xf>
    <xf numFmtId="0" fontId="0" fillId="2" borderId="21" xfId="0" applyFill="1" applyBorder="1"/>
    <xf numFmtId="0" fontId="0" fillId="2" borderId="24" xfId="0" applyFill="1" applyBorder="1"/>
    <xf numFmtId="0" fontId="0" fillId="0" borderId="4" xfId="0" applyBorder="1" applyAlignment="1">
      <alignment horizontal="center" vertical="center" wrapText="1"/>
    </xf>
    <xf numFmtId="8" fontId="0" fillId="2" borderId="25" xfId="0" applyNumberFormat="1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12" xfId="0" applyFill="1" applyBorder="1" applyAlignment="1">
      <alignment horizontal="right" vertical="center"/>
    </xf>
    <xf numFmtId="0" fontId="0" fillId="2" borderId="26" xfId="0" applyFill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3" xfId="0" applyFill="1" applyBorder="1" applyAlignment="1">
      <alignment horizontal="right" vertical="center"/>
    </xf>
    <xf numFmtId="0" fontId="0" fillId="2" borderId="27" xfId="0" applyFill="1" applyBorder="1" applyAlignment="1">
      <alignment horizontal="right" vertical="center"/>
    </xf>
    <xf numFmtId="0" fontId="0" fillId="2" borderId="9" xfId="0" applyFill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2" borderId="32" xfId="0" applyFont="1" applyFill="1" applyBorder="1"/>
    <xf numFmtId="0" fontId="0" fillId="2" borderId="33" xfId="0" applyFont="1" applyFill="1" applyBorder="1"/>
    <xf numFmtId="0" fontId="0" fillId="2" borderId="34" xfId="0" applyFont="1" applyFill="1" applyBorder="1"/>
    <xf numFmtId="0" fontId="0" fillId="2" borderId="35" xfId="0" applyFont="1" applyFill="1" applyBorder="1"/>
    <xf numFmtId="0" fontId="0" fillId="2" borderId="33" xfId="0" applyFont="1" applyFill="1" applyBorder="1" applyAlignment="1">
      <alignment horizontal="center" vertical="center"/>
    </xf>
    <xf numFmtId="0" fontId="0" fillId="2" borderId="35" xfId="0" applyFont="1" applyFill="1" applyBorder="1" applyAlignment="1">
      <alignment horizontal="center" vertical="center"/>
    </xf>
    <xf numFmtId="9" fontId="0" fillId="2" borderId="33" xfId="0" applyNumberFormat="1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0" fillId="2" borderId="36" xfId="0" applyFill="1" applyBorder="1"/>
    <xf numFmtId="8" fontId="0" fillId="0" borderId="12" xfId="0" applyNumberFormat="1" applyBorder="1"/>
    <xf numFmtId="8" fontId="0" fillId="0" borderId="4" xfId="0" applyNumberFormat="1" applyFill="1" applyBorder="1"/>
    <xf numFmtId="8" fontId="0" fillId="0" borderId="4" xfId="0" applyNumberFormat="1" applyBorder="1"/>
    <xf numFmtId="0" fontId="1" fillId="0" borderId="37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/>
    <xf numFmtId="0" fontId="0" fillId="0" borderId="34" xfId="0" applyBorder="1"/>
    <xf numFmtId="0" fontId="1" fillId="0" borderId="35" xfId="0" applyFont="1" applyBorder="1"/>
    <xf numFmtId="0" fontId="0" fillId="0" borderId="33" xfId="0" applyBorder="1"/>
    <xf numFmtId="0" fontId="0" fillId="0" borderId="35" xfId="0" applyBorder="1"/>
    <xf numFmtId="0" fontId="0" fillId="0" borderId="35" xfId="0" applyFont="1" applyBorder="1"/>
    <xf numFmtId="0" fontId="0" fillId="0" borderId="35" xfId="0" applyFill="1" applyBorder="1"/>
    <xf numFmtId="0" fontId="1" fillId="0" borderId="33" xfId="0" applyFont="1" applyBorder="1" applyAlignment="1">
      <alignment horizontal="center" vertical="center"/>
    </xf>
    <xf numFmtId="0" fontId="0" fillId="0" borderId="38" xfId="0" applyBorder="1"/>
    <xf numFmtId="0" fontId="0" fillId="0" borderId="1" xfId="0" applyBorder="1"/>
    <xf numFmtId="0" fontId="3" fillId="0" borderId="37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33" xfId="0" applyFont="1" applyBorder="1" applyAlignment="1">
      <alignment horizontal="left" vertical="center"/>
    </xf>
    <xf numFmtId="0" fontId="0" fillId="0" borderId="35" xfId="0" applyFont="1" applyBorder="1" applyAlignment="1">
      <alignment horizontal="left"/>
    </xf>
    <xf numFmtId="0" fontId="0" fillId="0" borderId="35" xfId="0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2" borderId="39" xfId="0" applyFont="1" applyFill="1" applyBorder="1"/>
    <xf numFmtId="0" fontId="0" fillId="2" borderId="32" xfId="0" applyFill="1" applyBorder="1"/>
    <xf numFmtId="0" fontId="0" fillId="0" borderId="40" xfId="0" applyBorder="1"/>
    <xf numFmtId="8" fontId="0" fillId="2" borderId="16" xfId="0" applyNumberFormat="1" applyFill="1" applyBorder="1"/>
    <xf numFmtId="8" fontId="0" fillId="2" borderId="23" xfId="0" applyNumberFormat="1" applyFill="1" applyBorder="1"/>
    <xf numFmtId="8" fontId="0" fillId="2" borderId="7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200026</xdr:colOff>
      <xdr:row>31</xdr:row>
      <xdr:rowOff>114300</xdr:rowOff>
    </xdr:from>
    <xdr:to>
      <xdr:col>10</xdr:col>
      <xdr:colOff>1190625</xdr:colOff>
      <xdr:row>35</xdr:row>
      <xdr:rowOff>34713</xdr:rowOff>
    </xdr:to>
    <xdr:pic>
      <xdr:nvPicPr>
        <xdr:cNvPr id="2" name="Imagen 1" descr="Autograaf, Firma, La Fotografía imagen png - imagen transparente descarga  gratuita">
          <a:extLst>
            <a:ext uri="{FF2B5EF4-FFF2-40B4-BE49-F238E27FC236}">
              <a16:creationId xmlns:a16="http://schemas.microsoft.com/office/drawing/2014/main" id="{60BADB0A-254A-43FC-9F49-45B29256D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6613" b="91774" l="3111" r="92333">
                      <a14:foregroundMark x1="50000" y1="35161" x2="55222" y2="24516"/>
                      <a14:foregroundMark x1="55222" y1="24516" x2="55556" y2="24355"/>
                      <a14:foregroundMark x1="58307" y1="7848" x2="53667" y2="8871"/>
                      <a14:foregroundMark x1="62444" y1="6935" x2="61357" y2="7175"/>
                      <a14:foregroundMark x1="6667" y1="74516" x2="3333" y2="83226"/>
                      <a14:foregroundMark x1="30000" y1="91129" x2="28556" y2="91935"/>
                      <a14:foregroundMark x1="92333" y1="72742" x2="92333" y2="72742"/>
                      <a14:backgroundMark x1="60333" y1="7419" x2="60333" y2="7419"/>
                      <a14:backgroundMark x1="60778" y1="7903" x2="60333" y2="7581"/>
                      <a14:backgroundMark x1="61222" y1="6935" x2="59111" y2="8065"/>
                      <a14:backgroundMark x1="59778" y1="8387" x2="58889" y2="8871"/>
                      <a14:backgroundMark x1="41889" y1="63871" x2="41333" y2="63548"/>
                      <a14:backgroundMark x1="77444" y1="44839" x2="75556" y2="47903"/>
                      <a14:backgroundMark x1="36778" y1="74032" x2="36444" y2="75323"/>
                      <a14:backgroundMark x1="37000" y1="70161" x2="35111" y2="7354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44301" y="6048375"/>
          <a:ext cx="990599" cy="6824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2600325</xdr:colOff>
      <xdr:row>32</xdr:row>
      <xdr:rowOff>66675</xdr:rowOff>
    </xdr:from>
    <xdr:to>
      <xdr:col>10</xdr:col>
      <xdr:colOff>4016809</xdr:colOff>
      <xdr:row>35</xdr:row>
      <xdr:rowOff>57150</xdr:rowOff>
    </xdr:to>
    <xdr:pic>
      <xdr:nvPicPr>
        <xdr:cNvPr id="3" name="Imagen 2" descr="VaFirma - El agregador de firmas digitales de LATAM - Cómo prevenir y estar  alerta a las 10 técnicas y ataques más utilizadas por los ciberdelincuentes">
          <a:extLst>
            <a:ext uri="{FF2B5EF4-FFF2-40B4-BE49-F238E27FC236}">
              <a16:creationId xmlns:a16="http://schemas.microsoft.com/office/drawing/2014/main" id="{A90D883B-40FA-468E-884B-61DD48B47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3288" b="88493" l="1522" r="99130">
                      <a14:foregroundMark x1="33241" y1="4624" x2="31848" y2="4110"/>
                      <a14:foregroundMark x1="45217" y1="9041" x2="45069" y2="8986"/>
                      <a14:foregroundMark x1="31848" y1="4110" x2="27500" y2="9041"/>
                      <a14:foregroundMark x1="7174" y1="64658" x2="7174" y2="64658"/>
                      <a14:foregroundMark x1="1739" y1="68493" x2="1739" y2="68493"/>
                      <a14:foregroundMark x1="94348" y1="21096" x2="94348" y2="21096"/>
                      <a14:foregroundMark x1="99239" y1="10959" x2="99239" y2="10959"/>
                      <a14:foregroundMark x1="71196" y1="3288" x2="71196" y2="3288"/>
                      <a14:foregroundMark x1="67609" y1="15342" x2="67609" y2="15342"/>
                      <a14:foregroundMark x1="67174" y1="16712" x2="67174" y2="16712"/>
                      <a14:foregroundMark x1="68913" y1="10137" x2="67391" y2="13973"/>
                      <a14:foregroundMark x1="65109" y1="23836" x2="65870" y2="22466"/>
                      <a14:foregroundMark x1="66413" y1="19178" x2="66413" y2="19178"/>
                      <a14:foregroundMark x1="70217" y1="12055" x2="70217" y2="12055"/>
                      <a14:foregroundMark x1="67391" y1="21096" x2="67391" y2="21096"/>
                      <a14:foregroundMark x1="71196" y1="8219" x2="71196" y2="8219"/>
                      <a14:foregroundMark x1="67935" y1="20548" x2="67935" y2="20548"/>
                      <a14:foregroundMark x1="96630" y1="18082" x2="96630" y2="18082"/>
                      <a14:backgroundMark x1="32283" y1="16712" x2="41957" y2="12055"/>
                      <a14:backgroundMark x1="44457" y1="6301" x2="37391" y2="3288"/>
                      <a14:backgroundMark x1="35326" y1="5205" x2="35326" y2="5205"/>
                      <a14:backgroundMark x1="35652" y1="5205" x2="36848" y2="5205"/>
                      <a14:backgroundMark x1="38152" y1="6301" x2="34348" y2="3836"/>
                      <a14:backgroundMark x1="37609" y1="7671" x2="33370" y2="5205"/>
                      <a14:backgroundMark x1="82391" y1="46849" x2="82391" y2="46849"/>
                      <a14:backgroundMark x1="86522" y1="46849" x2="86522" y2="46849"/>
                      <a14:backgroundMark x1="84674" y1="47397" x2="84674" y2="47397"/>
                      <a14:backgroundMark x1="63370" y1="48767" x2="63370" y2="48767"/>
                      <a14:backgroundMark x1="60543" y1="50685" x2="60543" y2="50685"/>
                      <a14:backgroundMark x1="71196" y1="7123" x2="71196" y2="7123"/>
                      <a14:backgroundMark x1="67609" y1="20000" x2="67609" y2="20000"/>
                      <a14:backgroundMark x1="66620" y1="21096" x2="65425" y2="24919"/>
                      <a14:backgroundMark x1="66791" y1="20548" x2="66620" y2="21096"/>
                      <a14:backgroundMark x1="67220" y1="19178" x2="66791" y2="20548"/>
                      <a14:backgroundMark x1="67991" y1="16712" x2="67220" y2="19178"/>
                      <a14:backgroundMark x1="68291" y1="15753" x2="67991" y2="16712"/>
                      <a14:backgroundMark x1="70217" y1="9589" x2="69613" y2="11522"/>
                      <a14:backgroundMark x1="95870" y1="18082" x2="95870" y2="18082"/>
                      <a14:backgroundMark x1="97391" y1="13973" x2="97391" y2="13973"/>
                      <a14:backgroundMark x1="94565" y1="21096" x2="94565" y2="21096"/>
                      <a14:backgroundMark x1="93370" y1="25753" x2="93370" y2="257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44600" y="6191250"/>
          <a:ext cx="1416484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95C75-A600-4B0D-827C-961509D94729}">
  <dimension ref="A1:Q38"/>
  <sheetViews>
    <sheetView tabSelected="1" topLeftCell="F16" zoomScale="90" zoomScaleNormal="90" workbookViewId="0">
      <selection activeCell="O35" sqref="O35"/>
    </sheetView>
  </sheetViews>
  <sheetFormatPr baseColWidth="10" defaultRowHeight="15" x14ac:dyDescent="0.25"/>
  <cols>
    <col min="1" max="1" width="6.7109375" customWidth="1"/>
    <col min="2" max="2" width="5.28515625" customWidth="1"/>
    <col min="3" max="3" width="68.5703125" customWidth="1"/>
    <col min="4" max="4" width="15" customWidth="1"/>
    <col min="5" max="6" width="17" customWidth="1"/>
    <col min="7" max="8" width="14.28515625" customWidth="1"/>
    <col min="9" max="9" width="6.7109375" customWidth="1"/>
    <col min="10" max="10" width="5.28515625" customWidth="1"/>
    <col min="11" max="11" width="67.5703125" customWidth="1"/>
    <col min="12" max="12" width="15" customWidth="1"/>
    <col min="13" max="14" width="17" customWidth="1"/>
  </cols>
  <sheetData>
    <row r="1" spans="1:17" ht="15" customHeight="1" x14ac:dyDescent="0.25">
      <c r="A1" s="5" t="s">
        <v>0</v>
      </c>
      <c r="B1" s="5"/>
      <c r="C1" s="5"/>
      <c r="D1" s="5"/>
      <c r="E1" s="5"/>
      <c r="F1" s="48"/>
      <c r="G1" s="4"/>
      <c r="H1" s="14"/>
      <c r="I1" s="6"/>
      <c r="J1" s="6"/>
      <c r="K1" s="6"/>
      <c r="L1" s="6"/>
      <c r="M1" s="6"/>
      <c r="N1" s="10"/>
    </row>
    <row r="2" spans="1:17" x14ac:dyDescent="0.25">
      <c r="A2" s="5"/>
      <c r="B2" s="5"/>
      <c r="C2" s="5"/>
      <c r="D2" s="5"/>
      <c r="E2" s="5"/>
      <c r="F2" s="48"/>
      <c r="G2" s="4"/>
      <c r="H2" s="14"/>
      <c r="I2" s="6"/>
      <c r="J2" s="6"/>
      <c r="K2" s="6"/>
      <c r="L2" s="6"/>
      <c r="M2" s="6"/>
      <c r="N2" s="10"/>
    </row>
    <row r="3" spans="1:17" ht="13.5" customHeight="1" thickBot="1" x14ac:dyDescent="0.3">
      <c r="A3" s="53"/>
      <c r="B3" s="5"/>
      <c r="C3" s="53"/>
      <c r="D3" s="53"/>
      <c r="E3" s="53"/>
      <c r="F3" s="54"/>
      <c r="G3" s="4"/>
      <c r="H3" s="8"/>
      <c r="I3" s="11"/>
      <c r="J3" s="6"/>
      <c r="K3" s="11"/>
      <c r="L3" s="11"/>
      <c r="M3" s="11"/>
      <c r="N3" s="12"/>
    </row>
    <row r="4" spans="1:17" ht="15.75" thickTop="1" x14ac:dyDescent="0.25">
      <c r="A4" s="1"/>
      <c r="B4" s="93"/>
      <c r="C4" s="74" t="s">
        <v>11</v>
      </c>
      <c r="D4" s="15"/>
      <c r="E4" s="24"/>
      <c r="F4" s="24"/>
      <c r="G4" s="7"/>
      <c r="H4" s="8"/>
      <c r="I4" s="1"/>
      <c r="J4" s="93"/>
      <c r="K4" s="86" t="s">
        <v>35</v>
      </c>
      <c r="L4" s="15"/>
      <c r="M4" s="34"/>
      <c r="N4" s="24"/>
    </row>
    <row r="5" spans="1:17" x14ac:dyDescent="0.25">
      <c r="A5" s="58"/>
      <c r="B5" s="62"/>
      <c r="C5" s="75" t="s">
        <v>12</v>
      </c>
      <c r="D5" s="16"/>
      <c r="E5" s="25"/>
      <c r="F5" s="25"/>
      <c r="G5" s="7"/>
      <c r="H5" s="8"/>
      <c r="I5" s="85"/>
      <c r="J5" s="62"/>
      <c r="K5" s="75" t="s">
        <v>12</v>
      </c>
      <c r="L5" s="16"/>
      <c r="M5" s="35"/>
      <c r="N5" s="25"/>
    </row>
    <row r="6" spans="1:17" x14ac:dyDescent="0.25">
      <c r="A6" s="59"/>
      <c r="B6" s="63"/>
      <c r="C6" s="76" t="s">
        <v>1</v>
      </c>
      <c r="D6" s="17"/>
      <c r="E6" s="26"/>
      <c r="F6" s="26"/>
      <c r="G6" s="7"/>
      <c r="H6" s="8"/>
      <c r="I6" s="3"/>
      <c r="J6" s="63"/>
      <c r="K6" s="76" t="s">
        <v>36</v>
      </c>
      <c r="L6" s="17"/>
      <c r="M6" s="36"/>
      <c r="N6" s="26"/>
    </row>
    <row r="7" spans="1:17" x14ac:dyDescent="0.25">
      <c r="A7" s="60"/>
      <c r="B7" s="64"/>
      <c r="C7" s="77" t="s">
        <v>2</v>
      </c>
      <c r="D7" s="18"/>
      <c r="E7" s="49">
        <v>3000</v>
      </c>
      <c r="F7" s="49">
        <v>3000</v>
      </c>
      <c r="G7" s="7"/>
      <c r="H7" s="8"/>
      <c r="I7" s="2"/>
      <c r="J7" s="64"/>
      <c r="K7" s="77" t="s">
        <v>37</v>
      </c>
      <c r="L7" s="18"/>
      <c r="M7" s="37">
        <v>1000</v>
      </c>
      <c r="N7" s="27"/>
    </row>
    <row r="8" spans="1:17" x14ac:dyDescent="0.25">
      <c r="A8" s="1"/>
      <c r="B8" s="65"/>
      <c r="C8" s="78" t="s">
        <v>3</v>
      </c>
      <c r="D8" s="19"/>
      <c r="E8" s="50"/>
      <c r="F8" s="50"/>
      <c r="G8" s="7"/>
      <c r="H8" s="8"/>
      <c r="I8" s="1"/>
      <c r="J8" s="65"/>
      <c r="K8" s="81" t="s">
        <v>38</v>
      </c>
      <c r="L8" s="19"/>
      <c r="M8" s="38">
        <v>3000</v>
      </c>
      <c r="N8" s="28">
        <f>SUM(M7, M8)</f>
        <v>4000</v>
      </c>
      <c r="Q8" s="1"/>
    </row>
    <row r="9" spans="1:17" x14ac:dyDescent="0.25">
      <c r="A9" s="59"/>
      <c r="B9" s="66">
        <v>1</v>
      </c>
      <c r="C9" s="79" t="s">
        <v>19</v>
      </c>
      <c r="D9" s="20"/>
      <c r="E9" s="32">
        <v>17000</v>
      </c>
      <c r="F9" s="51"/>
      <c r="G9" s="7"/>
      <c r="H9" s="8"/>
      <c r="I9" s="3"/>
      <c r="J9" s="66"/>
      <c r="K9" s="87" t="s">
        <v>13</v>
      </c>
      <c r="L9" s="20"/>
      <c r="M9" s="39"/>
      <c r="N9" s="26"/>
    </row>
    <row r="10" spans="1:17" x14ac:dyDescent="0.25">
      <c r="A10" s="1"/>
      <c r="B10" s="67">
        <v>1</v>
      </c>
      <c r="C10" s="80" t="s">
        <v>21</v>
      </c>
      <c r="D10" s="8"/>
      <c r="E10" s="33">
        <v>5000</v>
      </c>
      <c r="F10" s="50"/>
      <c r="G10" s="7"/>
      <c r="H10" s="8"/>
      <c r="I10" s="1"/>
      <c r="J10" s="67"/>
      <c r="K10" s="78" t="s">
        <v>39</v>
      </c>
      <c r="L10" s="8"/>
      <c r="M10" s="40"/>
      <c r="N10" s="24"/>
    </row>
    <row r="11" spans="1:17" x14ac:dyDescent="0.25">
      <c r="A11" s="59"/>
      <c r="B11" s="66">
        <v>1</v>
      </c>
      <c r="C11" s="79" t="s">
        <v>20</v>
      </c>
      <c r="D11" s="20"/>
      <c r="E11" s="49">
        <v>2500</v>
      </c>
      <c r="F11" s="32">
        <f>SUM(E9,E10,E11)</f>
        <v>24500</v>
      </c>
      <c r="G11" s="7"/>
      <c r="H11" s="8"/>
      <c r="I11" s="3"/>
      <c r="J11" s="66"/>
      <c r="K11" s="79" t="s">
        <v>40</v>
      </c>
      <c r="L11" s="20"/>
      <c r="M11" s="38">
        <v>5000</v>
      </c>
      <c r="N11" s="38">
        <v>5000</v>
      </c>
    </row>
    <row r="12" spans="1:17" x14ac:dyDescent="0.25">
      <c r="A12" s="1"/>
      <c r="B12" s="67"/>
      <c r="C12" s="78" t="s">
        <v>4</v>
      </c>
      <c r="D12" s="19"/>
      <c r="E12" s="50"/>
      <c r="F12" s="51"/>
      <c r="G12" s="7"/>
      <c r="H12" s="8"/>
      <c r="I12" s="1"/>
      <c r="J12" s="67"/>
      <c r="K12" s="78" t="s">
        <v>41</v>
      </c>
      <c r="L12" s="19"/>
      <c r="M12" s="40"/>
      <c r="N12" s="29">
        <f>SUM(N8,N11)</f>
        <v>9000</v>
      </c>
      <c r="P12" s="1"/>
    </row>
    <row r="13" spans="1:17" x14ac:dyDescent="0.25">
      <c r="A13" s="59"/>
      <c r="B13" s="68">
        <v>0.12</v>
      </c>
      <c r="C13" s="79" t="s">
        <v>5</v>
      </c>
      <c r="D13" s="20"/>
      <c r="E13" s="49">
        <v>4921.0200000000004</v>
      </c>
      <c r="F13" s="32">
        <v>4921.0200000000004</v>
      </c>
      <c r="G13" s="7"/>
      <c r="H13" s="8"/>
      <c r="I13" s="3"/>
      <c r="J13" s="66"/>
      <c r="K13" s="76" t="s">
        <v>42</v>
      </c>
      <c r="L13" s="20"/>
      <c r="M13" s="36"/>
      <c r="N13" s="30">
        <f>F36-N12</f>
        <v>65804.400000000009</v>
      </c>
    </row>
    <row r="14" spans="1:17" ht="15.75" thickBot="1" x14ac:dyDescent="0.3">
      <c r="A14" s="1"/>
      <c r="B14" s="67"/>
      <c r="C14" s="78" t="s">
        <v>6</v>
      </c>
      <c r="D14" s="19"/>
      <c r="E14" s="50"/>
      <c r="F14" s="50"/>
      <c r="G14" s="7"/>
      <c r="H14" s="8" t="s">
        <v>34</v>
      </c>
      <c r="I14" s="1"/>
      <c r="J14" s="67"/>
      <c r="K14" s="88"/>
      <c r="L14" s="19"/>
      <c r="M14" s="40"/>
      <c r="N14" s="96">
        <f>N13+N12</f>
        <v>74804.400000000009</v>
      </c>
    </row>
    <row r="15" spans="1:17" ht="15.75" thickTop="1" x14ac:dyDescent="0.25">
      <c r="A15" s="59"/>
      <c r="B15" s="66"/>
      <c r="C15" s="79" t="s">
        <v>7</v>
      </c>
      <c r="D15" s="20"/>
      <c r="E15" s="32">
        <v>500</v>
      </c>
      <c r="F15" s="51"/>
      <c r="G15" s="7"/>
      <c r="H15" s="8"/>
      <c r="I15" s="3"/>
      <c r="J15" s="66"/>
      <c r="K15" s="83" t="s">
        <v>43</v>
      </c>
      <c r="L15" s="20"/>
      <c r="M15" s="36"/>
      <c r="N15" s="27"/>
    </row>
    <row r="16" spans="1:17" x14ac:dyDescent="0.25">
      <c r="A16" s="1"/>
      <c r="B16" s="67"/>
      <c r="C16" s="81" t="s">
        <v>8</v>
      </c>
      <c r="D16" s="21"/>
      <c r="E16" s="33">
        <v>750</v>
      </c>
      <c r="F16" s="50"/>
      <c r="G16" s="7"/>
      <c r="H16" s="8"/>
      <c r="I16" s="1"/>
      <c r="J16" s="67"/>
      <c r="K16" s="81" t="s">
        <v>1</v>
      </c>
      <c r="L16" s="21"/>
      <c r="M16" s="41">
        <v>3000</v>
      </c>
      <c r="N16" s="24"/>
    </row>
    <row r="17" spans="1:14" x14ac:dyDescent="0.25">
      <c r="A17" s="59"/>
      <c r="B17" s="63"/>
      <c r="C17" s="79" t="s">
        <v>9</v>
      </c>
      <c r="D17" s="20"/>
      <c r="E17" s="49">
        <v>125</v>
      </c>
      <c r="F17" s="32">
        <f>SUM(E15,E16,E17)</f>
        <v>1375</v>
      </c>
      <c r="G17" s="7"/>
      <c r="H17" s="8"/>
      <c r="I17" s="3"/>
      <c r="J17" s="63"/>
      <c r="K17" s="79" t="s">
        <v>3</v>
      </c>
      <c r="L17" s="20"/>
      <c r="M17" s="42">
        <f>SUM(E9,E10,E11)</f>
        <v>24500</v>
      </c>
      <c r="N17" s="26"/>
    </row>
    <row r="18" spans="1:14" x14ac:dyDescent="0.25">
      <c r="A18" s="1"/>
      <c r="B18" s="65"/>
      <c r="C18" s="78" t="s">
        <v>10</v>
      </c>
      <c r="D18" s="19"/>
      <c r="E18" s="50"/>
      <c r="F18" s="50"/>
      <c r="G18" s="7"/>
      <c r="H18" s="8"/>
      <c r="I18" s="1"/>
      <c r="J18" s="65"/>
      <c r="K18" s="81" t="s">
        <v>4</v>
      </c>
      <c r="L18" s="19"/>
      <c r="M18" s="43">
        <v>4921.0200000000004</v>
      </c>
      <c r="N18" s="24"/>
    </row>
    <row r="19" spans="1:14" x14ac:dyDescent="0.25">
      <c r="A19" s="59"/>
      <c r="B19" s="66">
        <v>4</v>
      </c>
      <c r="C19" s="79" t="s">
        <v>23</v>
      </c>
      <c r="D19" s="71">
        <v>42.86</v>
      </c>
      <c r="E19" s="32">
        <f>B19*D19</f>
        <v>171.44</v>
      </c>
      <c r="F19" s="51"/>
      <c r="G19" s="7"/>
      <c r="H19" s="8"/>
      <c r="I19" s="3"/>
      <c r="J19" s="63"/>
      <c r="K19" s="79" t="s">
        <v>6</v>
      </c>
      <c r="L19" s="20"/>
      <c r="M19" s="44">
        <f>SUM(E15,E16,E17)</f>
        <v>1375</v>
      </c>
      <c r="N19" s="26"/>
    </row>
    <row r="20" spans="1:14" x14ac:dyDescent="0.25">
      <c r="A20" s="1"/>
      <c r="B20" s="67">
        <v>20</v>
      </c>
      <c r="C20" s="82" t="s">
        <v>22</v>
      </c>
      <c r="D20" s="72">
        <v>4.46</v>
      </c>
      <c r="E20" s="33">
        <v>89.2</v>
      </c>
      <c r="F20" s="50"/>
      <c r="G20" s="7"/>
      <c r="H20" s="8"/>
      <c r="I20" s="1"/>
      <c r="J20" s="65"/>
      <c r="K20" s="80" t="s">
        <v>10</v>
      </c>
      <c r="L20" s="8"/>
      <c r="M20" s="45">
        <f>SUM(E19, E20, E21, E22, E23, E24)</f>
        <v>6901.24</v>
      </c>
      <c r="N20" s="24"/>
    </row>
    <row r="21" spans="1:14" x14ac:dyDescent="0.25">
      <c r="A21" s="59"/>
      <c r="B21" s="66">
        <v>50</v>
      </c>
      <c r="C21" s="79" t="s">
        <v>24</v>
      </c>
      <c r="D21" s="71">
        <v>4.24</v>
      </c>
      <c r="E21" s="32">
        <f>B21*D21</f>
        <v>212</v>
      </c>
      <c r="F21" s="51"/>
      <c r="G21" s="7"/>
      <c r="H21" s="8"/>
      <c r="I21" s="3"/>
      <c r="J21" s="63"/>
      <c r="K21" s="79" t="s">
        <v>14</v>
      </c>
      <c r="L21" s="20"/>
      <c r="M21" s="44">
        <v>31250</v>
      </c>
      <c r="N21" s="26"/>
    </row>
    <row r="22" spans="1:14" x14ac:dyDescent="0.25">
      <c r="A22" s="1"/>
      <c r="B22" s="67">
        <v>10</v>
      </c>
      <c r="C22" s="82" t="s">
        <v>25</v>
      </c>
      <c r="D22" s="73">
        <v>223.21</v>
      </c>
      <c r="E22" s="33">
        <f>B22*D22</f>
        <v>2232.1</v>
      </c>
      <c r="F22" s="50"/>
      <c r="G22" s="7"/>
      <c r="H22" s="8"/>
      <c r="I22" s="1"/>
      <c r="J22" s="65"/>
      <c r="K22" s="80" t="s">
        <v>45</v>
      </c>
      <c r="L22" s="8"/>
      <c r="M22" s="45">
        <f>SUM(E29,E30)</f>
        <v>982.1400000000001</v>
      </c>
      <c r="N22" s="24"/>
    </row>
    <row r="23" spans="1:14" x14ac:dyDescent="0.25">
      <c r="A23" s="59"/>
      <c r="B23" s="66">
        <v>100</v>
      </c>
      <c r="C23" s="79" t="s">
        <v>33</v>
      </c>
      <c r="D23" s="71">
        <v>9.82</v>
      </c>
      <c r="E23" s="32">
        <f>B23*D23</f>
        <v>982</v>
      </c>
      <c r="F23" s="51"/>
      <c r="G23" s="7"/>
      <c r="H23" s="8"/>
      <c r="I23" s="3"/>
      <c r="J23" s="63"/>
      <c r="K23" s="79" t="s">
        <v>46</v>
      </c>
      <c r="L23" s="20"/>
      <c r="M23" s="44">
        <f>SUM(E32,E33)</f>
        <v>625</v>
      </c>
      <c r="N23" s="26"/>
    </row>
    <row r="24" spans="1:14" x14ac:dyDescent="0.25">
      <c r="A24" s="1"/>
      <c r="B24" s="69">
        <v>50</v>
      </c>
      <c r="C24" s="82" t="s">
        <v>26</v>
      </c>
      <c r="D24" s="73">
        <v>64.290000000000006</v>
      </c>
      <c r="E24" s="49">
        <f>B24*D24</f>
        <v>3214.5000000000005</v>
      </c>
      <c r="F24" s="33">
        <f>SUM(E19, E20, E21, E22, E23, E24)</f>
        <v>6901.24</v>
      </c>
      <c r="G24" s="7"/>
      <c r="H24" s="8"/>
      <c r="I24" s="1"/>
      <c r="J24" s="65"/>
      <c r="K24" s="80" t="s">
        <v>17</v>
      </c>
      <c r="L24" s="8"/>
      <c r="M24" s="43">
        <v>1250</v>
      </c>
      <c r="N24" s="36"/>
    </row>
    <row r="25" spans="1:14" x14ac:dyDescent="0.25">
      <c r="A25" s="59"/>
      <c r="B25" s="63"/>
      <c r="C25" s="83" t="s">
        <v>13</v>
      </c>
      <c r="D25" s="22"/>
      <c r="E25" s="55"/>
      <c r="F25" s="51"/>
      <c r="G25" s="7"/>
      <c r="H25" s="8"/>
      <c r="I25" s="3"/>
      <c r="J25" s="63"/>
      <c r="K25" s="89" t="s">
        <v>36</v>
      </c>
      <c r="L25" s="22"/>
      <c r="M25" s="36"/>
      <c r="N25" s="28">
        <f>SUM(M7, M8)</f>
        <v>4000</v>
      </c>
    </row>
    <row r="26" spans="1:14" x14ac:dyDescent="0.25">
      <c r="A26" s="1"/>
      <c r="B26" s="65"/>
      <c r="C26" s="78" t="s">
        <v>14</v>
      </c>
      <c r="D26" s="19"/>
      <c r="E26" s="50"/>
      <c r="F26" s="50"/>
      <c r="G26" s="7"/>
      <c r="H26" s="8"/>
      <c r="I26" s="1"/>
      <c r="J26" s="65"/>
      <c r="K26" s="90" t="s">
        <v>39</v>
      </c>
      <c r="L26" s="19"/>
      <c r="M26" s="40"/>
      <c r="N26" s="38">
        <v>5000</v>
      </c>
    </row>
    <row r="27" spans="1:14" x14ac:dyDescent="0.25">
      <c r="A27" s="59"/>
      <c r="B27" s="66">
        <v>1</v>
      </c>
      <c r="C27" s="79" t="s">
        <v>27</v>
      </c>
      <c r="D27" s="20"/>
      <c r="E27" s="49">
        <v>31250</v>
      </c>
      <c r="F27" s="32">
        <v>31250</v>
      </c>
      <c r="G27" s="7"/>
      <c r="H27" s="8"/>
      <c r="I27" s="3"/>
      <c r="J27" s="63"/>
      <c r="K27" s="79" t="s">
        <v>42</v>
      </c>
      <c r="L27" s="20"/>
      <c r="M27" s="46"/>
      <c r="N27" s="30">
        <f>F36-N12</f>
        <v>65804.400000000009</v>
      </c>
    </row>
    <row r="28" spans="1:14" ht="15.75" thickBot="1" x14ac:dyDescent="0.3">
      <c r="A28" s="1"/>
      <c r="B28" s="65"/>
      <c r="C28" s="78" t="s">
        <v>15</v>
      </c>
      <c r="D28" s="19"/>
      <c r="E28" s="50"/>
      <c r="F28" s="50"/>
      <c r="G28" s="7"/>
      <c r="H28" s="8"/>
      <c r="I28" s="1"/>
      <c r="J28" s="65"/>
      <c r="K28" s="81" t="s">
        <v>44</v>
      </c>
      <c r="L28" s="19"/>
      <c r="M28" s="97">
        <f>SUM(M16, M17, M18, M19, M20, M21, M22, M23, M24)</f>
        <v>74804.400000000009</v>
      </c>
      <c r="N28" s="98">
        <f>SUM(N25, N26,N27)</f>
        <v>74804.400000000009</v>
      </c>
    </row>
    <row r="29" spans="1:14" ht="15.75" thickTop="1" x14ac:dyDescent="0.25">
      <c r="A29" s="59"/>
      <c r="B29" s="66">
        <v>1</v>
      </c>
      <c r="C29" s="79" t="s">
        <v>28</v>
      </c>
      <c r="D29" s="20"/>
      <c r="E29" s="32">
        <v>446.43</v>
      </c>
      <c r="F29" s="51"/>
      <c r="G29" s="7"/>
      <c r="H29" s="8"/>
      <c r="I29" s="3"/>
      <c r="J29" s="63"/>
      <c r="K29" s="79"/>
      <c r="L29" s="20"/>
      <c r="M29" s="39"/>
      <c r="N29" s="27"/>
    </row>
    <row r="30" spans="1:14" x14ac:dyDescent="0.25">
      <c r="A30" s="1"/>
      <c r="B30" s="67">
        <v>1</v>
      </c>
      <c r="C30" s="80" t="s">
        <v>29</v>
      </c>
      <c r="D30" s="8"/>
      <c r="E30" s="49">
        <v>535.71</v>
      </c>
      <c r="F30" s="33">
        <f>SUM(E29,E30)</f>
        <v>982.1400000000001</v>
      </c>
      <c r="G30" s="7"/>
      <c r="H30" s="8"/>
      <c r="I30" s="1"/>
      <c r="J30" s="65"/>
      <c r="K30" s="91" t="s">
        <v>47</v>
      </c>
      <c r="L30" s="8"/>
      <c r="M30" s="40"/>
      <c r="N30" s="24"/>
    </row>
    <row r="31" spans="1:14" x14ac:dyDescent="0.25">
      <c r="A31" s="59"/>
      <c r="B31" s="63"/>
      <c r="C31" s="76" t="s">
        <v>16</v>
      </c>
      <c r="D31" s="17"/>
      <c r="E31" s="55"/>
      <c r="F31" s="51"/>
      <c r="G31" s="7"/>
      <c r="H31" s="8"/>
      <c r="I31" s="3"/>
      <c r="J31" s="63"/>
      <c r="K31" s="92" t="s">
        <v>48</v>
      </c>
      <c r="L31" s="17"/>
      <c r="M31" s="36"/>
      <c r="N31" s="26"/>
    </row>
    <row r="32" spans="1:14" x14ac:dyDescent="0.25">
      <c r="A32" s="1"/>
      <c r="B32" s="67">
        <v>4</v>
      </c>
      <c r="C32" s="80" t="s">
        <v>32</v>
      </c>
      <c r="D32" s="8"/>
      <c r="E32" s="33">
        <v>357.14</v>
      </c>
      <c r="F32" s="50"/>
      <c r="G32" s="7"/>
      <c r="H32" s="8"/>
      <c r="I32" s="1"/>
      <c r="J32" s="65"/>
      <c r="K32" s="91" t="s">
        <v>49</v>
      </c>
      <c r="L32" s="8"/>
      <c r="M32" s="40"/>
      <c r="N32" s="24"/>
    </row>
    <row r="33" spans="1:14" x14ac:dyDescent="0.25">
      <c r="A33" s="59"/>
      <c r="B33" s="66">
        <v>1</v>
      </c>
      <c r="C33" s="79" t="s">
        <v>31</v>
      </c>
      <c r="D33" s="20"/>
      <c r="E33" s="31">
        <v>267.86</v>
      </c>
      <c r="F33" s="32">
        <f>SUM(E32,E33)</f>
        <v>625</v>
      </c>
      <c r="G33" s="7"/>
      <c r="H33" s="8"/>
      <c r="I33" s="3"/>
      <c r="J33" s="63"/>
      <c r="K33" s="79"/>
      <c r="L33" s="20"/>
      <c r="M33" s="36"/>
      <c r="N33" s="26"/>
    </row>
    <row r="34" spans="1:14" x14ac:dyDescent="0.25">
      <c r="A34" s="1"/>
      <c r="B34" s="67"/>
      <c r="C34" s="78" t="s">
        <v>17</v>
      </c>
      <c r="D34" s="19"/>
      <c r="E34" s="56"/>
      <c r="F34" s="50"/>
      <c r="G34" s="7"/>
      <c r="H34" s="8"/>
      <c r="I34" s="1"/>
      <c r="J34" s="65"/>
      <c r="L34" s="19"/>
      <c r="M34" s="40"/>
      <c r="N34" s="24"/>
    </row>
    <row r="35" spans="1:14" x14ac:dyDescent="0.25">
      <c r="A35" s="59"/>
      <c r="B35" s="66">
        <v>1</v>
      </c>
      <c r="C35" s="79" t="s">
        <v>30</v>
      </c>
      <c r="D35" s="20"/>
      <c r="E35" s="32">
        <v>892.86</v>
      </c>
      <c r="F35" s="32">
        <v>1250</v>
      </c>
      <c r="G35" s="7"/>
      <c r="H35" s="8"/>
      <c r="I35" s="3"/>
      <c r="J35" s="63"/>
      <c r="K35" s="79"/>
      <c r="L35" s="20"/>
      <c r="M35" s="36"/>
      <c r="N35" s="26"/>
    </row>
    <row r="36" spans="1:14" ht="15.75" thickBot="1" x14ac:dyDescent="0.3">
      <c r="A36" s="1"/>
      <c r="B36" s="67"/>
      <c r="C36" s="80" t="s">
        <v>18</v>
      </c>
      <c r="D36" s="8"/>
      <c r="E36" s="51"/>
      <c r="F36" s="31">
        <f>SUM(F7, F11, F13, F17, F24, F27, F30, F33, F35)</f>
        <v>74804.400000000009</v>
      </c>
      <c r="G36" s="7"/>
      <c r="H36" s="8"/>
      <c r="I36" s="3"/>
      <c r="J36" s="63"/>
      <c r="K36" s="79" t="s">
        <v>50</v>
      </c>
      <c r="L36" s="20"/>
      <c r="M36" s="36"/>
      <c r="N36" s="26"/>
    </row>
    <row r="37" spans="1:14" ht="16.5" thickTop="1" thickBot="1" x14ac:dyDescent="0.3">
      <c r="A37" s="61"/>
      <c r="B37" s="70"/>
      <c r="C37" s="84"/>
      <c r="D37" s="23"/>
      <c r="E37" s="57"/>
      <c r="F37" s="52"/>
      <c r="H37" s="8"/>
      <c r="I37" s="13"/>
      <c r="J37" s="94"/>
      <c r="K37" s="84" t="s">
        <v>51</v>
      </c>
      <c r="L37" s="23"/>
      <c r="M37" s="47"/>
      <c r="N37" s="9"/>
    </row>
    <row r="38" spans="1:14" ht="15.75" thickTop="1" x14ac:dyDescent="0.25">
      <c r="J38" s="95"/>
    </row>
  </sheetData>
  <mergeCells count="2">
    <mergeCell ref="A1:F3"/>
    <mergeCell ref="I1:N3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Nido del Aguila PC</cp:lastModifiedBy>
  <dcterms:created xsi:type="dcterms:W3CDTF">2022-04-27T19:08:12Z</dcterms:created>
  <dcterms:modified xsi:type="dcterms:W3CDTF">2022-04-28T02:57:57Z</dcterms:modified>
</cp:coreProperties>
</file>