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esktop\Tareas 6to. PC\Computacion\Bloque 3\Tarea 3\"/>
    </mc:Choice>
  </mc:AlternateContent>
  <bookViews>
    <workbookView xWindow="0" yWindow="0" windowWidth="20490" windowHeight="7470" activeTab="3"/>
  </bookViews>
  <sheets>
    <sheet name="Partidas de Ajuste " sheetId="1" r:id="rId1"/>
    <sheet name="Hoja de Trabajo" sheetId="3" r:id="rId2"/>
    <sheet name="Estado de Resultados" sheetId="4" r:id="rId3"/>
    <sheet name="Balance General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5" l="1"/>
  <c r="F33" i="5"/>
  <c r="F32" i="5"/>
  <c r="F29" i="5"/>
  <c r="F21" i="5"/>
  <c r="F20" i="5"/>
  <c r="E16" i="5"/>
  <c r="E14" i="5"/>
  <c r="E10" i="5"/>
  <c r="F50" i="4"/>
  <c r="F47" i="4"/>
  <c r="F40" i="4"/>
  <c r="F41" i="4" s="1"/>
  <c r="F48" i="4" s="1"/>
  <c r="E29" i="4"/>
  <c r="E14" i="4"/>
  <c r="E15" i="4" s="1"/>
  <c r="F16" i="4" s="1"/>
  <c r="D12" i="4"/>
  <c r="F7" i="4"/>
  <c r="L60" i="3" l="1"/>
  <c r="K60" i="3"/>
  <c r="J60" i="3"/>
  <c r="I60" i="3"/>
  <c r="H60" i="3"/>
  <c r="G60" i="3"/>
  <c r="F60" i="3"/>
  <c r="E60" i="3"/>
  <c r="A7" i="3" l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" i="3"/>
  <c r="D44" i="1"/>
  <c r="E44" i="1"/>
  <c r="E37" i="1"/>
  <c r="D37" i="1"/>
  <c r="E33" i="1"/>
  <c r="D33" i="1"/>
  <c r="D28" i="1"/>
  <c r="E28" i="1"/>
  <c r="D24" i="1"/>
  <c r="E24" i="1"/>
  <c r="B21" i="1"/>
  <c r="A21" i="1"/>
  <c r="D20" i="1"/>
  <c r="E20" i="1"/>
  <c r="A17" i="1"/>
  <c r="B17" i="1"/>
  <c r="C17" i="1"/>
  <c r="D16" i="1"/>
  <c r="E16" i="1"/>
  <c r="A69" i="3" l="1"/>
  <c r="D60" i="3"/>
  <c r="C60" i="3"/>
</calcChain>
</file>

<file path=xl/sharedStrings.xml><?xml version="1.0" encoding="utf-8"?>
<sst xmlns="http://schemas.openxmlformats.org/spreadsheetml/2006/main" count="230" uniqueCount="158">
  <si>
    <t>Hoja de Trabajo del periodo Contables: Del 01/01/2020 al 31/12/2020</t>
  </si>
  <si>
    <t>Balance de Saldos</t>
  </si>
  <si>
    <t>Ajustes</t>
  </si>
  <si>
    <t>Saldos Ajustados</t>
  </si>
  <si>
    <t>Resultados</t>
  </si>
  <si>
    <t>Balance General</t>
  </si>
  <si>
    <t>No.</t>
  </si>
  <si>
    <t>Cuentas</t>
  </si>
  <si>
    <t>Debe</t>
  </si>
  <si>
    <t>Haber</t>
  </si>
  <si>
    <t>Perdida</t>
  </si>
  <si>
    <t>Ganancia</t>
  </si>
  <si>
    <t>Activo</t>
  </si>
  <si>
    <t>Pasivo</t>
  </si>
  <si>
    <t>Almacen La Primavera, S.A.</t>
  </si>
  <si>
    <t>Partidas de Ajuste</t>
  </si>
  <si>
    <t>P#</t>
  </si>
  <si>
    <t>XX</t>
  </si>
  <si>
    <t>----------------------------31---------------------------------</t>
  </si>
  <si>
    <t>Dep. Mobiliario y Equipo Ventas</t>
  </si>
  <si>
    <t>Dep. Mobiliario y Equipo Admon</t>
  </si>
  <si>
    <t xml:space="preserve">   A: Dep. Ada. Mobiliario y Equipo</t>
  </si>
  <si>
    <t xml:space="preserve">   A: Dep. Ada. Inmuebles</t>
  </si>
  <si>
    <t>Dep. Inmuebles ventas</t>
  </si>
  <si>
    <t>Dep. Inmuebles Admon</t>
  </si>
  <si>
    <t>Dep. Vehiculos de Reparto</t>
  </si>
  <si>
    <t xml:space="preserve">   A: Dep. Ada. Vehiculos de Reparto</t>
  </si>
  <si>
    <t>V/Depreciacion de ley del ejercicio</t>
  </si>
  <si>
    <t xml:space="preserve">   V/20% S/Q6,420</t>
  </si>
  <si>
    <t xml:space="preserve">   V/70% Y 5% S/Q92,020</t>
  </si>
  <si>
    <t xml:space="preserve">   V/20% S/Q42,800</t>
  </si>
  <si>
    <t>Amort. Gastos de constitucion</t>
  </si>
  <si>
    <t xml:space="preserve">  A: Amort. Ada. Gastos de constitucion</t>
  </si>
  <si>
    <t>V/20% S/Q11,770</t>
  </si>
  <si>
    <t>Impuestos y Contribuciones</t>
  </si>
  <si>
    <t xml:space="preserve">   A: Cuentas por pagar</t>
  </si>
  <si>
    <t>V/9 por millar S/Q92,020 de IUSI</t>
  </si>
  <si>
    <t>Intereses Gasto</t>
  </si>
  <si>
    <t>V/Q6,420 * 24% = /12 * 3</t>
  </si>
  <si>
    <t>Cuentas Incobrables</t>
  </si>
  <si>
    <t xml:space="preserve">   A: Cuentas Incobrables</t>
  </si>
  <si>
    <t>V/Saldos: Angel Barrios Q300 y Raul portillo Q500</t>
  </si>
  <si>
    <t xml:space="preserve">   declarados incobrables</t>
  </si>
  <si>
    <t>IVA por pagar</t>
  </si>
  <si>
    <t xml:space="preserve">   A: IVA por cobrar</t>
  </si>
  <si>
    <t>V/Regularizacion de la cuenta IVA</t>
  </si>
  <si>
    <t>Indemnizacion Admon</t>
  </si>
  <si>
    <t>V/8.33% S/Q29,960</t>
  </si>
  <si>
    <t>Indemnizacion Ventas</t>
  </si>
  <si>
    <t>V/8.33% S/Q37,450</t>
  </si>
  <si>
    <t xml:space="preserve">   A: Reserva para indemnizaciones</t>
  </si>
  <si>
    <t>V/Reserva de indemnizaciones del ejercicio</t>
  </si>
  <si>
    <t>Caja</t>
  </si>
  <si>
    <t>Banco Reformador</t>
  </si>
  <si>
    <t>Vehiculos de reparto</t>
  </si>
  <si>
    <t>Mercaderias</t>
  </si>
  <si>
    <t>Hipotecas</t>
  </si>
  <si>
    <t>Proveedores</t>
  </si>
  <si>
    <t>Clientes</t>
  </si>
  <si>
    <t>Compras</t>
  </si>
  <si>
    <t>IVA por cobrar</t>
  </si>
  <si>
    <t>Mobiliario y equipo</t>
  </si>
  <si>
    <t>Gastos de constitucion</t>
  </si>
  <si>
    <t>Gastos sobre compras</t>
  </si>
  <si>
    <t>Acreedores</t>
  </si>
  <si>
    <t>Combustibles y lubricantes cons.</t>
  </si>
  <si>
    <t>Documentos por cobrar</t>
  </si>
  <si>
    <t>Impuestos y contribuciones</t>
  </si>
  <si>
    <t>Sueldo de ventas</t>
  </si>
  <si>
    <t>Sueldo de Admon</t>
  </si>
  <si>
    <t>Ventas</t>
  </si>
  <si>
    <t>Publicidad pagada</t>
  </si>
  <si>
    <t>Alquileres ventas</t>
  </si>
  <si>
    <t>Alquileres admon</t>
  </si>
  <si>
    <t>Rebajas y dev. Sobre compras</t>
  </si>
  <si>
    <t>Documentos descontados</t>
  </si>
  <si>
    <t>Rebajas y dev. Sobre ventas</t>
  </si>
  <si>
    <t>Documentos por pagar</t>
  </si>
  <si>
    <t>Comisiones producto</t>
  </si>
  <si>
    <t>Cuota igss ventas</t>
  </si>
  <si>
    <t>Cuota igss admon</t>
  </si>
  <si>
    <t>Bonificacion incentico admon</t>
  </si>
  <si>
    <t>Bonificacion incentivo ventas</t>
  </si>
  <si>
    <t>Intereses gasto</t>
  </si>
  <si>
    <t>Intereses producto</t>
  </si>
  <si>
    <t>Inmuebles</t>
  </si>
  <si>
    <t>Capital Autorizado</t>
  </si>
  <si>
    <t>Dep. Ada. Vehiculos de reparto</t>
  </si>
  <si>
    <t>Dep. Ada. Mobiliario y equipo</t>
  </si>
  <si>
    <t>Dep. Mobiliario y equipo admon</t>
  </si>
  <si>
    <t>Dep. Mobiliario y equipo ventas</t>
  </si>
  <si>
    <t>Dep. Inmuebles admon</t>
  </si>
  <si>
    <t>Dep. Vehiculos de reparto</t>
  </si>
  <si>
    <t>Dep. Ada. Inmuebles</t>
  </si>
  <si>
    <t>Amort. Ada gastos de constitucion</t>
  </si>
  <si>
    <t>Cuentas por pagar</t>
  </si>
  <si>
    <t>Cuentas incobrables</t>
  </si>
  <si>
    <t>Indemnizaciones admon</t>
  </si>
  <si>
    <t>Indemnizaciones ventas</t>
  </si>
  <si>
    <t>Reserva para indeminzaciones</t>
  </si>
  <si>
    <t>Perdiadas y ganancias</t>
  </si>
  <si>
    <t>Impuesto sobre la renta por pagar</t>
  </si>
  <si>
    <t>Reserva legal</t>
  </si>
  <si>
    <t>Utilidades retenidas</t>
  </si>
  <si>
    <t>Sumas iguales</t>
  </si>
  <si>
    <t>-----------------------</t>
  </si>
  <si>
    <t>-------------------------</t>
  </si>
  <si>
    <t>------------------------</t>
  </si>
  <si>
    <t>--------------------</t>
  </si>
  <si>
    <t>---------------------</t>
  </si>
  <si>
    <t>Almacen "Primavera, S.A."</t>
  </si>
  <si>
    <t>Estado de resultados del periodo contable: del 01/01/2020 al 31/12/2020</t>
  </si>
  <si>
    <t xml:space="preserve">   Ingresos</t>
  </si>
  <si>
    <t>Ventas Brutas</t>
  </si>
  <si>
    <t>Ventas Netas</t>
  </si>
  <si>
    <t>-</t>
  </si>
  <si>
    <t>Costo de ventas</t>
  </si>
  <si>
    <t>Mercaderias Inventario No, 01</t>
  </si>
  <si>
    <t>Compras brutas</t>
  </si>
  <si>
    <t>Compras netas</t>
  </si>
  <si>
    <t>Mercaderias disponibles</t>
  </si>
  <si>
    <t>Mercaderias inventario No. 02</t>
  </si>
  <si>
    <t>Ganancia bruta en ventas</t>
  </si>
  <si>
    <t>Gastos de Operación</t>
  </si>
  <si>
    <t>Gastos de Distribucion</t>
  </si>
  <si>
    <t>Dep. Mob. y equipo ventas</t>
  </si>
  <si>
    <t>Indeminzaciones ventas</t>
  </si>
  <si>
    <t>Combustibles y  lubricantes consumido</t>
  </si>
  <si>
    <t>Gastos de Administracion</t>
  </si>
  <si>
    <t>Sueldos de Admon</t>
  </si>
  <si>
    <t>Bonificacion incentivo admon</t>
  </si>
  <si>
    <t>Dep. Mob. y equipo admon</t>
  </si>
  <si>
    <t>Alquileres Admon</t>
  </si>
  <si>
    <t>Ganancia en gastos de operación</t>
  </si>
  <si>
    <t>Otros ingresos y gastos</t>
  </si>
  <si>
    <t>Ingresos</t>
  </si>
  <si>
    <t>+</t>
  </si>
  <si>
    <t>Gastos</t>
  </si>
  <si>
    <t xml:space="preserve">Ganancia antes del ISR </t>
  </si>
  <si>
    <t xml:space="preserve">Impuesto sobre la renta </t>
  </si>
  <si>
    <t>Ganancia despues del ISR</t>
  </si>
  <si>
    <t>Balance General al 31 de Diciembre de 2020</t>
  </si>
  <si>
    <t xml:space="preserve">  Activo</t>
  </si>
  <si>
    <t>Corriente</t>
  </si>
  <si>
    <t xml:space="preserve">No Corriente </t>
  </si>
  <si>
    <t>Mobiliario y Equipo</t>
  </si>
  <si>
    <t>Dep. Ada. Mobiliario y Equipo</t>
  </si>
  <si>
    <t>Dep. ada. Inmuebles</t>
  </si>
  <si>
    <t>Vehiculo de Reparto</t>
  </si>
  <si>
    <t>Dep. ada. Vehiculos de reparto</t>
  </si>
  <si>
    <t>Amort. Ada. Gastos de constitucion</t>
  </si>
  <si>
    <t>Suma del activo</t>
  </si>
  <si>
    <t xml:space="preserve">   Pasivo</t>
  </si>
  <si>
    <t>ISR por pagar</t>
  </si>
  <si>
    <t>Reserva para indemnizaciones</t>
  </si>
  <si>
    <t>Suma del pasivo</t>
  </si>
  <si>
    <t>Patrimonio Neto</t>
  </si>
  <si>
    <t>Suma del pasivo y patrimonio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</si>
</sst>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FF0000"/>
      </left>
      <right style="thin">
        <color rgb="FFFF0000"/>
      </right>
      <top style="double">
        <color rgb="FFFF0000"/>
      </top>
      <bottom style="thin">
        <color rgb="FF0070C0"/>
      </bottom>
      <diagonal/>
    </border>
    <border>
      <left style="thin">
        <color rgb="FFFF0000"/>
      </left>
      <right style="medium">
        <color rgb="FFFF0000"/>
      </right>
      <top style="double">
        <color rgb="FFFF0000"/>
      </top>
      <bottom style="thin">
        <color rgb="FF0070C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 style="medium">
        <color rgb="FFFF0000"/>
      </left>
      <right style="thin">
        <color rgb="FFFF000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medium">
        <color rgb="FFFF0000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/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medium">
        <color rgb="FF0070C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/>
      <diagonal/>
    </border>
    <border>
      <left style="double">
        <color rgb="FFFF0000"/>
      </left>
      <right style="double">
        <color rgb="FFFF0000"/>
      </right>
      <top/>
      <bottom style="thin">
        <color rgb="FF0070C0"/>
      </bottom>
      <diagonal/>
    </border>
    <border>
      <left/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/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medium">
        <color rgb="FF0070C0"/>
      </bottom>
      <diagonal/>
    </border>
    <border>
      <left/>
      <right style="double">
        <color rgb="FFFF0000"/>
      </right>
      <top/>
      <bottom style="thin">
        <color rgb="FF0070C0"/>
      </bottom>
      <diagonal/>
    </border>
    <border>
      <left style="medium">
        <color rgb="FFFF0000"/>
      </left>
      <right style="double">
        <color rgb="FFFF0000"/>
      </right>
      <top style="thin">
        <color rgb="FF0070C0"/>
      </top>
      <bottom style="double">
        <color rgb="FFFF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0" xfId="0" applyFont="1" applyBorder="1"/>
    <xf numFmtId="0" fontId="2" fillId="0" borderId="11" xfId="0" applyFont="1" applyBorder="1" applyAlignment="1">
      <alignment horizontal="center" vertical="center"/>
    </xf>
    <xf numFmtId="49" fontId="2" fillId="0" borderId="12" xfId="0" applyNumberFormat="1" applyFont="1" applyBorder="1"/>
    <xf numFmtId="164" fontId="2" fillId="0" borderId="13" xfId="0" applyNumberFormat="1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/>
    <xf numFmtId="164" fontId="2" fillId="0" borderId="17" xfId="0" applyNumberFormat="1" applyFont="1" applyBorder="1"/>
    <xf numFmtId="49" fontId="2" fillId="0" borderId="16" xfId="0" applyNumberFormat="1" applyFont="1" applyBorder="1"/>
    <xf numFmtId="0" fontId="2" fillId="0" borderId="18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/>
    <xf numFmtId="164" fontId="2" fillId="0" borderId="21" xfId="0" applyNumberFormat="1" applyFont="1" applyBorder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17" xfId="0" applyNumberFormat="1" applyFont="1" applyBorder="1"/>
    <xf numFmtId="164" fontId="2" fillId="0" borderId="28" xfId="0" applyNumberFormat="1" applyFont="1" applyBorder="1"/>
    <xf numFmtId="164" fontId="2" fillId="0" borderId="31" xfId="0" applyNumberFormat="1" applyFont="1" applyBorder="1"/>
    <xf numFmtId="164" fontId="2" fillId="0" borderId="32" xfId="0" applyNumberFormat="1" applyFont="1" applyBorder="1"/>
    <xf numFmtId="164" fontId="2" fillId="0" borderId="30" xfId="0" applyNumberFormat="1" applyFont="1" applyBorder="1"/>
    <xf numFmtId="49" fontId="2" fillId="0" borderId="29" xfId="0" applyNumberFormat="1" applyFont="1" applyBorder="1"/>
    <xf numFmtId="164" fontId="2" fillId="0" borderId="17" xfId="0" quotePrefix="1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9" fontId="2" fillId="0" borderId="33" xfId="0" applyNumberFormat="1" applyFont="1" applyBorder="1"/>
    <xf numFmtId="0" fontId="2" fillId="0" borderId="34" xfId="0" applyFont="1" applyBorder="1"/>
    <xf numFmtId="49" fontId="3" fillId="0" borderId="12" xfId="0" applyNumberFormat="1" applyFont="1" applyBorder="1"/>
    <xf numFmtId="164" fontId="2" fillId="0" borderId="35" xfId="0" applyNumberFormat="1" applyFont="1" applyBorder="1"/>
    <xf numFmtId="0" fontId="3" fillId="0" borderId="16" xfId="0" applyFont="1" applyBorder="1"/>
    <xf numFmtId="164" fontId="2" fillId="0" borderId="34" xfId="0" applyNumberFormat="1" applyFont="1" applyBorder="1"/>
    <xf numFmtId="164" fontId="2" fillId="0" borderId="26" xfId="0" applyNumberFormat="1" applyFont="1" applyBorder="1"/>
    <xf numFmtId="164" fontId="2" fillId="0" borderId="36" xfId="0" applyNumberFormat="1" applyFont="1" applyBorder="1"/>
    <xf numFmtId="49" fontId="3" fillId="0" borderId="16" xfId="0" applyNumberFormat="1" applyFont="1" applyBorder="1"/>
    <xf numFmtId="0" fontId="3" fillId="0" borderId="15" xfId="0" applyFont="1" applyBorder="1" applyAlignment="1">
      <alignment horizontal="center" vertical="center"/>
    </xf>
    <xf numFmtId="49" fontId="2" fillId="0" borderId="37" xfId="0" applyNumberFormat="1" applyFont="1" applyBorder="1"/>
    <xf numFmtId="0" fontId="3" fillId="0" borderId="11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5" workbookViewId="0">
      <selection activeCell="D45" sqref="D45"/>
    </sheetView>
  </sheetViews>
  <sheetFormatPr baseColWidth="10" defaultRowHeight="15" x14ac:dyDescent="0.25"/>
  <cols>
    <col min="1" max="2" width="3.5703125" customWidth="1"/>
    <col min="3" max="3" width="47.140625" customWidth="1"/>
    <col min="4" max="4" width="16.42578125" customWidth="1"/>
    <col min="5" max="5" width="15.140625" customWidth="1"/>
  </cols>
  <sheetData>
    <row r="1" spans="1:5" ht="15.75" thickTop="1" x14ac:dyDescent="0.25">
      <c r="A1" s="34" t="s">
        <v>14</v>
      </c>
      <c r="B1" s="35"/>
      <c r="C1" s="35"/>
      <c r="D1" s="35"/>
      <c r="E1" s="36"/>
    </row>
    <row r="2" spans="1:5" ht="10.5" customHeight="1" x14ac:dyDescent="0.25">
      <c r="A2" s="37"/>
      <c r="B2" s="38"/>
      <c r="C2" s="38"/>
      <c r="D2" s="38"/>
      <c r="E2" s="39"/>
    </row>
    <row r="3" spans="1:5" ht="21" customHeight="1" thickBot="1" x14ac:dyDescent="0.3">
      <c r="A3" s="40" t="s">
        <v>15</v>
      </c>
      <c r="B3" s="41"/>
      <c r="C3" s="41"/>
      <c r="D3" s="41"/>
      <c r="E3" s="42"/>
    </row>
    <row r="4" spans="1:5" ht="15.75" thickTop="1" x14ac:dyDescent="0.25">
      <c r="A4" s="1" t="s">
        <v>16</v>
      </c>
      <c r="B4" s="2" t="s">
        <v>17</v>
      </c>
      <c r="C4" s="3" t="s">
        <v>18</v>
      </c>
      <c r="D4" s="4"/>
      <c r="E4" s="4"/>
    </row>
    <row r="5" spans="1:5" x14ac:dyDescent="0.25">
      <c r="A5" s="5"/>
      <c r="B5" s="6"/>
      <c r="C5" s="7" t="s">
        <v>19</v>
      </c>
      <c r="D5" s="8">
        <v>963</v>
      </c>
      <c r="E5" s="8"/>
    </row>
    <row r="6" spans="1:5" x14ac:dyDescent="0.25">
      <c r="A6" s="5"/>
      <c r="B6" s="6"/>
      <c r="C6" s="7" t="s">
        <v>20</v>
      </c>
      <c r="D6" s="8">
        <v>321</v>
      </c>
      <c r="E6" s="8"/>
    </row>
    <row r="7" spans="1:5" x14ac:dyDescent="0.25">
      <c r="A7" s="5"/>
      <c r="B7" s="6"/>
      <c r="C7" s="7" t="s">
        <v>23</v>
      </c>
      <c r="D7" s="8">
        <v>1932</v>
      </c>
      <c r="E7" s="8"/>
    </row>
    <row r="8" spans="1:5" x14ac:dyDescent="0.25">
      <c r="A8" s="5"/>
      <c r="B8" s="6"/>
      <c r="C8" s="7" t="s">
        <v>24</v>
      </c>
      <c r="D8" s="8">
        <v>1288</v>
      </c>
      <c r="E8" s="8"/>
    </row>
    <row r="9" spans="1:5" x14ac:dyDescent="0.25">
      <c r="A9" s="5"/>
      <c r="B9" s="6"/>
      <c r="C9" s="7" t="s">
        <v>25</v>
      </c>
      <c r="D9" s="8">
        <v>8560</v>
      </c>
      <c r="E9" s="8"/>
    </row>
    <row r="10" spans="1:5" x14ac:dyDescent="0.25">
      <c r="A10" s="5"/>
      <c r="B10" s="6"/>
      <c r="C10" s="7" t="s">
        <v>21</v>
      </c>
      <c r="D10" s="8"/>
      <c r="E10" s="8">
        <v>1284</v>
      </c>
    </row>
    <row r="11" spans="1:5" x14ac:dyDescent="0.25">
      <c r="A11" s="5"/>
      <c r="B11" s="6"/>
      <c r="C11" s="7" t="s">
        <v>28</v>
      </c>
      <c r="D11" s="8"/>
      <c r="E11" s="8"/>
    </row>
    <row r="12" spans="1:5" x14ac:dyDescent="0.25">
      <c r="A12" s="5"/>
      <c r="B12" s="6"/>
      <c r="C12" s="7" t="s">
        <v>22</v>
      </c>
      <c r="D12" s="8"/>
      <c r="E12" s="8">
        <v>3220</v>
      </c>
    </row>
    <row r="13" spans="1:5" x14ac:dyDescent="0.25">
      <c r="A13" s="5"/>
      <c r="B13" s="6"/>
      <c r="C13" s="7" t="s">
        <v>29</v>
      </c>
      <c r="D13" s="8"/>
      <c r="E13" s="8"/>
    </row>
    <row r="14" spans="1:5" x14ac:dyDescent="0.25">
      <c r="A14" s="5"/>
      <c r="B14" s="6"/>
      <c r="C14" s="7" t="s">
        <v>26</v>
      </c>
      <c r="D14" s="8"/>
      <c r="E14" s="8">
        <v>8560</v>
      </c>
    </row>
    <row r="15" spans="1:5" ht="15.75" thickBot="1" x14ac:dyDescent="0.3">
      <c r="A15" s="5"/>
      <c r="B15" s="6"/>
      <c r="C15" s="7" t="s">
        <v>30</v>
      </c>
      <c r="D15" s="29"/>
      <c r="E15" s="29"/>
    </row>
    <row r="16" spans="1:5" ht="15.75" thickBot="1" x14ac:dyDescent="0.3">
      <c r="A16" s="5"/>
      <c r="B16" s="6"/>
      <c r="C16" s="7" t="s">
        <v>27</v>
      </c>
      <c r="D16" s="31">
        <f>SUM(D5:D15)</f>
        <v>13064</v>
      </c>
      <c r="E16" s="31">
        <f>SUM(E10:E15)</f>
        <v>13064</v>
      </c>
    </row>
    <row r="17" spans="1:5" ht="15.75" thickTop="1" x14ac:dyDescent="0.25">
      <c r="A17" s="5" t="str">
        <f>+A4</f>
        <v>P#</v>
      </c>
      <c r="B17" s="6" t="str">
        <f>+B4</f>
        <v>XX</v>
      </c>
      <c r="C17" s="32" t="str">
        <f>+C4</f>
        <v>----------------------------31---------------------------------</v>
      </c>
      <c r="D17" s="30"/>
      <c r="E17" s="30"/>
    </row>
    <row r="18" spans="1:5" x14ac:dyDescent="0.25">
      <c r="A18" s="5"/>
      <c r="B18" s="6"/>
      <c r="C18" s="9" t="s">
        <v>31</v>
      </c>
      <c r="D18" s="8">
        <v>2354</v>
      </c>
      <c r="E18" s="8"/>
    </row>
    <row r="19" spans="1:5" ht="15.75" thickBot="1" x14ac:dyDescent="0.3">
      <c r="A19" s="5"/>
      <c r="B19" s="6"/>
      <c r="C19" s="7" t="s">
        <v>32</v>
      </c>
      <c r="D19" s="8"/>
      <c r="E19" s="8">
        <v>2354</v>
      </c>
    </row>
    <row r="20" spans="1:5" ht="15.75" thickBot="1" x14ac:dyDescent="0.3">
      <c r="A20" s="5"/>
      <c r="B20" s="6"/>
      <c r="C20" s="7" t="s">
        <v>33</v>
      </c>
      <c r="D20" s="31">
        <f>SUM(D18:D19)</f>
        <v>2354</v>
      </c>
      <c r="E20" s="31">
        <f>SUM(E19)</f>
        <v>2354</v>
      </c>
    </row>
    <row r="21" spans="1:5" ht="15.75" thickTop="1" x14ac:dyDescent="0.25">
      <c r="A21" s="5" t="str">
        <f>+A17</f>
        <v>P#</v>
      </c>
      <c r="B21" s="6" t="str">
        <f>+B17</f>
        <v>XX</v>
      </c>
      <c r="C21" s="32" t="s">
        <v>18</v>
      </c>
      <c r="D21" s="8"/>
      <c r="E21" s="8"/>
    </row>
    <row r="22" spans="1:5" x14ac:dyDescent="0.25">
      <c r="A22" s="5"/>
      <c r="B22" s="6"/>
      <c r="C22" s="7" t="s">
        <v>34</v>
      </c>
      <c r="D22" s="8">
        <v>207.05</v>
      </c>
      <c r="E22" s="8"/>
    </row>
    <row r="23" spans="1:5" ht="15.75" thickBot="1" x14ac:dyDescent="0.3">
      <c r="A23" s="5"/>
      <c r="B23" s="6"/>
      <c r="C23" s="7" t="s">
        <v>35</v>
      </c>
      <c r="D23" s="8"/>
      <c r="E23" s="8">
        <v>207.05</v>
      </c>
    </row>
    <row r="24" spans="1:5" ht="15.75" thickBot="1" x14ac:dyDescent="0.3">
      <c r="A24" s="5"/>
      <c r="B24" s="6"/>
      <c r="C24" s="7" t="s">
        <v>36</v>
      </c>
      <c r="D24" s="31">
        <f>SUM(D22:D23)</f>
        <v>207.05</v>
      </c>
      <c r="E24" s="31">
        <f>SUM(E23)</f>
        <v>207.05</v>
      </c>
    </row>
    <row r="25" spans="1:5" ht="15.75" thickTop="1" x14ac:dyDescent="0.25">
      <c r="A25" s="5" t="s">
        <v>16</v>
      </c>
      <c r="B25" s="6" t="s">
        <v>17</v>
      </c>
      <c r="C25" s="32" t="s">
        <v>18</v>
      </c>
      <c r="D25" s="8"/>
      <c r="E25" s="8"/>
    </row>
    <row r="26" spans="1:5" x14ac:dyDescent="0.25">
      <c r="A26" s="5"/>
      <c r="B26" s="6"/>
      <c r="C26" s="7" t="s">
        <v>37</v>
      </c>
      <c r="D26" s="8">
        <v>385.2</v>
      </c>
      <c r="E26" s="8"/>
    </row>
    <row r="27" spans="1:5" ht="15.75" thickBot="1" x14ac:dyDescent="0.3">
      <c r="A27" s="5"/>
      <c r="B27" s="6"/>
      <c r="C27" s="9" t="s">
        <v>35</v>
      </c>
      <c r="D27" s="8"/>
      <c r="E27" s="8">
        <v>385.2</v>
      </c>
    </row>
    <row r="28" spans="1:5" ht="15.75" thickBot="1" x14ac:dyDescent="0.3">
      <c r="A28" s="5"/>
      <c r="B28" s="6"/>
      <c r="C28" s="7" t="s">
        <v>38</v>
      </c>
      <c r="D28" s="31">
        <f>SUM(D26:D27)</f>
        <v>385.2</v>
      </c>
      <c r="E28" s="31">
        <f>SUM(E27)</f>
        <v>385.2</v>
      </c>
    </row>
    <row r="29" spans="1:5" ht="15.75" thickTop="1" x14ac:dyDescent="0.25">
      <c r="A29" s="5" t="s">
        <v>16</v>
      </c>
      <c r="B29" s="6" t="s">
        <v>17</v>
      </c>
      <c r="C29" s="32" t="s">
        <v>18</v>
      </c>
      <c r="D29" s="8"/>
      <c r="E29" s="8"/>
    </row>
    <row r="30" spans="1:5" x14ac:dyDescent="0.25">
      <c r="A30" s="5"/>
      <c r="B30" s="6"/>
      <c r="C30" s="7" t="s">
        <v>39</v>
      </c>
      <c r="D30" s="8">
        <v>800</v>
      </c>
      <c r="E30" s="8"/>
    </row>
    <row r="31" spans="1:5" x14ac:dyDescent="0.25">
      <c r="A31" s="5"/>
      <c r="B31" s="6"/>
      <c r="C31" s="9" t="s">
        <v>40</v>
      </c>
      <c r="D31" s="8"/>
      <c r="E31" s="8">
        <v>800</v>
      </c>
    </row>
    <row r="32" spans="1:5" ht="15.75" thickBot="1" x14ac:dyDescent="0.3">
      <c r="A32" s="5"/>
      <c r="B32" s="6"/>
      <c r="C32" s="7" t="s">
        <v>41</v>
      </c>
      <c r="D32" s="8"/>
      <c r="E32" s="8"/>
    </row>
    <row r="33" spans="1:5" ht="15.75" thickBot="1" x14ac:dyDescent="0.3">
      <c r="A33" s="5"/>
      <c r="B33" s="6"/>
      <c r="C33" s="7" t="s">
        <v>42</v>
      </c>
      <c r="D33" s="31">
        <f>SUM(D30:D32)</f>
        <v>800</v>
      </c>
      <c r="E33" s="31">
        <f>SUM(E31:E32)</f>
        <v>800</v>
      </c>
    </row>
    <row r="34" spans="1:5" ht="15.75" thickTop="1" x14ac:dyDescent="0.25">
      <c r="A34" s="5" t="s">
        <v>16</v>
      </c>
      <c r="B34" s="6" t="s">
        <v>17</v>
      </c>
      <c r="C34" s="32" t="s">
        <v>18</v>
      </c>
      <c r="D34" s="8"/>
      <c r="E34" s="8"/>
    </row>
    <row r="35" spans="1:5" x14ac:dyDescent="0.25">
      <c r="A35" s="5"/>
      <c r="B35" s="6"/>
      <c r="C35" s="9" t="s">
        <v>43</v>
      </c>
      <c r="D35" s="8">
        <v>1177</v>
      </c>
      <c r="E35" s="8"/>
    </row>
    <row r="36" spans="1:5" ht="15.75" thickBot="1" x14ac:dyDescent="0.3">
      <c r="A36" s="5"/>
      <c r="B36" s="6"/>
      <c r="C36" s="7" t="s">
        <v>44</v>
      </c>
      <c r="D36" s="8"/>
      <c r="E36" s="8">
        <v>1177</v>
      </c>
    </row>
    <row r="37" spans="1:5" ht="15.75" thickBot="1" x14ac:dyDescent="0.3">
      <c r="A37" s="5"/>
      <c r="B37" s="6"/>
      <c r="C37" s="7" t="s">
        <v>45</v>
      </c>
      <c r="D37" s="31">
        <f>SUM(D34:D36)</f>
        <v>1177</v>
      </c>
      <c r="E37" s="31">
        <f>SUM(E34:E36)</f>
        <v>1177</v>
      </c>
    </row>
    <row r="38" spans="1:5" ht="15.75" thickTop="1" x14ac:dyDescent="0.25">
      <c r="A38" s="5" t="s">
        <v>16</v>
      </c>
      <c r="B38" s="6" t="s">
        <v>17</v>
      </c>
      <c r="C38" s="32" t="s">
        <v>18</v>
      </c>
      <c r="D38" s="8"/>
      <c r="E38" s="8"/>
    </row>
    <row r="39" spans="1:5" x14ac:dyDescent="0.25">
      <c r="A39" s="5"/>
      <c r="B39" s="6"/>
      <c r="C39" s="9" t="s">
        <v>46</v>
      </c>
      <c r="D39" s="8">
        <v>2495.67</v>
      </c>
      <c r="E39" s="8"/>
    </row>
    <row r="40" spans="1:5" x14ac:dyDescent="0.25">
      <c r="A40" s="5"/>
      <c r="B40" s="6"/>
      <c r="C40" s="7" t="s">
        <v>47</v>
      </c>
      <c r="D40" s="8"/>
      <c r="E40" s="8"/>
    </row>
    <row r="41" spans="1:5" x14ac:dyDescent="0.25">
      <c r="A41" s="5"/>
      <c r="B41" s="6"/>
      <c r="C41" s="7" t="s">
        <v>48</v>
      </c>
      <c r="D41" s="8">
        <v>3119.59</v>
      </c>
      <c r="E41" s="8"/>
    </row>
    <row r="42" spans="1:5" x14ac:dyDescent="0.25">
      <c r="A42" s="5"/>
      <c r="B42" s="6"/>
      <c r="C42" s="7" t="s">
        <v>49</v>
      </c>
      <c r="D42" s="8"/>
      <c r="E42" s="8"/>
    </row>
    <row r="43" spans="1:5" ht="15.75" thickBot="1" x14ac:dyDescent="0.3">
      <c r="A43" s="5"/>
      <c r="B43" s="6"/>
      <c r="C43" s="9" t="s">
        <v>50</v>
      </c>
      <c r="D43" s="8"/>
      <c r="E43" s="8">
        <v>5615.26</v>
      </c>
    </row>
    <row r="44" spans="1:5" ht="15.75" thickBot="1" x14ac:dyDescent="0.3">
      <c r="A44" s="5"/>
      <c r="B44" s="6"/>
      <c r="C44" s="7" t="s">
        <v>51</v>
      </c>
      <c r="D44" s="31">
        <f>SUM(D39:D43)</f>
        <v>5615.26</v>
      </c>
      <c r="E44" s="31">
        <f>SUM(E41:E43)</f>
        <v>5615.26</v>
      </c>
    </row>
    <row r="45" spans="1:5" ht="15.75" thickTop="1" x14ac:dyDescent="0.25">
      <c r="A45" s="5"/>
      <c r="B45" s="6"/>
      <c r="C45" s="7"/>
      <c r="D45" s="8"/>
      <c r="E45" s="8"/>
    </row>
    <row r="46" spans="1:5" x14ac:dyDescent="0.25">
      <c r="A46" s="5"/>
      <c r="B46" s="6"/>
      <c r="C46" s="7"/>
      <c r="D46" s="8"/>
      <c r="E46" s="8"/>
    </row>
    <row r="47" spans="1:5" x14ac:dyDescent="0.25">
      <c r="A47" s="5"/>
      <c r="B47" s="6"/>
      <c r="C47" s="7"/>
      <c r="D47" s="8"/>
      <c r="E47" s="8"/>
    </row>
    <row r="48" spans="1:5" x14ac:dyDescent="0.25">
      <c r="A48" s="5"/>
      <c r="B48" s="6"/>
      <c r="C48" s="7"/>
      <c r="D48" s="8"/>
      <c r="E48" s="8"/>
    </row>
    <row r="49" spans="1:5" ht="15.75" thickBot="1" x14ac:dyDescent="0.3">
      <c r="A49" s="10"/>
      <c r="B49" s="11"/>
      <c r="C49" s="12"/>
      <c r="D49" s="13"/>
      <c r="E49" s="13"/>
    </row>
    <row r="50" spans="1:5" ht="15.75" thickTop="1" x14ac:dyDescent="0.25"/>
  </sheetData>
  <mergeCells count="2">
    <mergeCell ref="A1:E2"/>
    <mergeCell ref="A3:E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="85" zoomScaleNormal="85" workbookViewId="0">
      <selection activeCell="J21" sqref="J21"/>
    </sheetView>
  </sheetViews>
  <sheetFormatPr baseColWidth="10" defaultRowHeight="15" x14ac:dyDescent="0.25"/>
  <cols>
    <col min="1" max="1" width="4.5703125" style="25" customWidth="1"/>
    <col min="2" max="2" width="34.85546875" style="26" customWidth="1"/>
    <col min="3" max="12" width="15.7109375" style="26" customWidth="1"/>
  </cols>
  <sheetData>
    <row r="1" spans="1:12" ht="16.5" x14ac:dyDescent="0.25">
      <c r="A1" s="43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ht="16.5" x14ac:dyDescent="0.2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12" ht="15.75" thickBot="1" x14ac:dyDescent="0.3">
      <c r="A3" s="14"/>
      <c r="B3" s="15"/>
      <c r="C3" s="49" t="s">
        <v>1</v>
      </c>
      <c r="D3" s="50"/>
      <c r="E3" s="49" t="s">
        <v>2</v>
      </c>
      <c r="F3" s="50"/>
      <c r="G3" s="49" t="s">
        <v>3</v>
      </c>
      <c r="H3" s="50"/>
      <c r="I3" s="49" t="s">
        <v>4</v>
      </c>
      <c r="J3" s="50"/>
      <c r="K3" s="49" t="s">
        <v>5</v>
      </c>
      <c r="L3" s="50"/>
    </row>
    <row r="4" spans="1:12" ht="16.5" thickTop="1" thickBot="1" x14ac:dyDescent="0.3">
      <c r="A4" s="16" t="s">
        <v>6</v>
      </c>
      <c r="B4" s="17" t="s">
        <v>7</v>
      </c>
      <c r="C4" s="18" t="s">
        <v>8</v>
      </c>
      <c r="D4" s="18" t="s">
        <v>9</v>
      </c>
      <c r="E4" s="18" t="s">
        <v>8</v>
      </c>
      <c r="F4" s="18" t="s">
        <v>9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</row>
    <row r="5" spans="1:12" ht="15.75" thickTop="1" x14ac:dyDescent="0.25">
      <c r="A5" s="19">
        <v>1</v>
      </c>
      <c r="B5" s="20" t="s">
        <v>52</v>
      </c>
      <c r="C5" s="4">
        <v>10700</v>
      </c>
      <c r="D5" s="4"/>
      <c r="E5" s="4"/>
      <c r="F5" s="4"/>
      <c r="G5" s="4">
        <v>10700</v>
      </c>
      <c r="H5" s="4"/>
      <c r="I5" s="4"/>
      <c r="J5" s="4"/>
      <c r="K5" s="4">
        <v>10700</v>
      </c>
      <c r="L5" s="4"/>
    </row>
    <row r="6" spans="1:12" x14ac:dyDescent="0.25">
      <c r="A6" s="21">
        <f>A5+1</f>
        <v>2</v>
      </c>
      <c r="B6" s="22" t="s">
        <v>53</v>
      </c>
      <c r="C6" s="8">
        <v>26750</v>
      </c>
      <c r="D6" s="8"/>
      <c r="E6" s="8"/>
      <c r="F6" s="8"/>
      <c r="G6" s="8">
        <v>26750</v>
      </c>
      <c r="H6" s="8"/>
      <c r="I6" s="8"/>
      <c r="J6" s="8"/>
      <c r="K6" s="8">
        <v>26750</v>
      </c>
      <c r="L6" s="8"/>
    </row>
    <row r="7" spans="1:12" x14ac:dyDescent="0.25">
      <c r="A7" s="21">
        <f t="shared" ref="A7:A68" si="0">A6+1</f>
        <v>3</v>
      </c>
      <c r="B7" s="22" t="s">
        <v>54</v>
      </c>
      <c r="C7" s="8">
        <v>42800</v>
      </c>
      <c r="D7" s="8"/>
      <c r="E7" s="8"/>
      <c r="F7" s="8"/>
      <c r="G7" s="8">
        <v>42800</v>
      </c>
      <c r="H7" s="8"/>
      <c r="I7" s="8"/>
      <c r="J7" s="8"/>
      <c r="K7" s="8">
        <v>42800</v>
      </c>
      <c r="L7" s="8"/>
    </row>
    <row r="8" spans="1:12" x14ac:dyDescent="0.25">
      <c r="A8" s="21">
        <f t="shared" si="0"/>
        <v>4</v>
      </c>
      <c r="B8" s="22" t="s">
        <v>55</v>
      </c>
      <c r="C8" s="8">
        <v>29960</v>
      </c>
      <c r="D8" s="8"/>
      <c r="E8" s="8"/>
      <c r="F8" s="8"/>
      <c r="G8" s="8">
        <v>29960</v>
      </c>
      <c r="H8" s="8"/>
      <c r="I8" s="8">
        <v>29960</v>
      </c>
      <c r="J8" s="8">
        <v>28000</v>
      </c>
      <c r="K8" s="8">
        <v>28000</v>
      </c>
      <c r="L8" s="8"/>
    </row>
    <row r="9" spans="1:12" x14ac:dyDescent="0.25">
      <c r="A9" s="21">
        <f t="shared" si="0"/>
        <v>5</v>
      </c>
      <c r="B9" s="22" t="s">
        <v>56</v>
      </c>
      <c r="C9" s="8"/>
      <c r="D9" s="8">
        <v>6420</v>
      </c>
      <c r="E9" s="8"/>
      <c r="F9" s="8"/>
      <c r="G9" s="8"/>
      <c r="H9" s="8">
        <v>6420</v>
      </c>
      <c r="I9" s="8"/>
      <c r="J9" s="8"/>
      <c r="K9" s="8"/>
      <c r="L9" s="8">
        <v>6420</v>
      </c>
    </row>
    <row r="10" spans="1:12" x14ac:dyDescent="0.25">
      <c r="A10" s="21">
        <f t="shared" si="0"/>
        <v>6</v>
      </c>
      <c r="B10" s="22" t="s">
        <v>57</v>
      </c>
      <c r="C10" s="8"/>
      <c r="D10" s="8">
        <v>7490</v>
      </c>
      <c r="E10" s="8"/>
      <c r="F10" s="8"/>
      <c r="G10" s="8"/>
      <c r="H10" s="8">
        <v>7490</v>
      </c>
      <c r="I10" s="8"/>
      <c r="J10" s="8"/>
      <c r="K10" s="8"/>
      <c r="L10" s="8">
        <v>7490</v>
      </c>
    </row>
    <row r="11" spans="1:12" x14ac:dyDescent="0.25">
      <c r="A11" s="21">
        <f t="shared" si="0"/>
        <v>7</v>
      </c>
      <c r="B11" s="22" t="s">
        <v>58</v>
      </c>
      <c r="C11" s="8">
        <v>6955</v>
      </c>
      <c r="D11" s="8"/>
      <c r="E11" s="8"/>
      <c r="F11" s="8">
        <v>800</v>
      </c>
      <c r="G11" s="8">
        <v>6155</v>
      </c>
      <c r="H11" s="8"/>
      <c r="I11" s="8"/>
      <c r="J11" s="8"/>
      <c r="K11" s="8">
        <v>6155</v>
      </c>
      <c r="L11" s="8"/>
    </row>
    <row r="12" spans="1:12" x14ac:dyDescent="0.25">
      <c r="A12" s="21">
        <f t="shared" si="0"/>
        <v>8</v>
      </c>
      <c r="B12" s="22" t="s">
        <v>59</v>
      </c>
      <c r="C12" s="8">
        <v>40232</v>
      </c>
      <c r="D12" s="8"/>
      <c r="E12" s="8"/>
      <c r="F12" s="8"/>
      <c r="G12" s="8">
        <v>40232</v>
      </c>
      <c r="H12" s="8"/>
      <c r="I12" s="8">
        <v>40232</v>
      </c>
      <c r="J12" s="8"/>
      <c r="K12" s="8"/>
      <c r="L12" s="8"/>
    </row>
    <row r="13" spans="1:12" x14ac:dyDescent="0.25">
      <c r="A13" s="21">
        <f t="shared" si="0"/>
        <v>9</v>
      </c>
      <c r="B13" s="22" t="s">
        <v>60</v>
      </c>
      <c r="C13" s="8">
        <v>1177</v>
      </c>
      <c r="D13" s="8"/>
      <c r="E13" s="8"/>
      <c r="F13" s="8">
        <v>1177</v>
      </c>
      <c r="G13" s="33" t="s">
        <v>108</v>
      </c>
      <c r="H13" s="33" t="s">
        <v>109</v>
      </c>
      <c r="I13" s="33" t="s">
        <v>105</v>
      </c>
      <c r="J13" s="33" t="s">
        <v>106</v>
      </c>
      <c r="K13" s="33" t="s">
        <v>107</v>
      </c>
      <c r="L13" s="33" t="s">
        <v>108</v>
      </c>
    </row>
    <row r="14" spans="1:12" x14ac:dyDescent="0.25">
      <c r="A14" s="21">
        <f t="shared" si="0"/>
        <v>10</v>
      </c>
      <c r="B14" s="22" t="s">
        <v>61</v>
      </c>
      <c r="C14" s="8">
        <v>6420</v>
      </c>
      <c r="D14" s="8"/>
      <c r="E14" s="8"/>
      <c r="F14" s="8"/>
      <c r="G14" s="8">
        <v>6420</v>
      </c>
      <c r="H14" s="8"/>
      <c r="I14" s="8"/>
      <c r="J14" s="8"/>
      <c r="K14" s="8">
        <v>6420</v>
      </c>
      <c r="L14" s="8"/>
    </row>
    <row r="15" spans="1:12" x14ac:dyDescent="0.25">
      <c r="A15" s="21">
        <f t="shared" si="0"/>
        <v>11</v>
      </c>
      <c r="B15" s="22" t="s">
        <v>62</v>
      </c>
      <c r="C15" s="8">
        <v>11770</v>
      </c>
      <c r="D15" s="8"/>
      <c r="E15" s="8"/>
      <c r="F15" s="8"/>
      <c r="G15" s="8">
        <v>11770</v>
      </c>
      <c r="H15" s="8"/>
      <c r="I15" s="8"/>
      <c r="J15" s="8"/>
      <c r="K15" s="8">
        <v>11770</v>
      </c>
      <c r="L15" s="8"/>
    </row>
    <row r="16" spans="1:12" x14ac:dyDescent="0.25">
      <c r="A16" s="21">
        <f t="shared" si="0"/>
        <v>12</v>
      </c>
      <c r="B16" s="22" t="s">
        <v>63</v>
      </c>
      <c r="C16" s="8">
        <v>3210</v>
      </c>
      <c r="D16" s="8"/>
      <c r="E16" s="8"/>
      <c r="F16" s="8"/>
      <c r="G16" s="8">
        <v>3210</v>
      </c>
      <c r="H16" s="8"/>
      <c r="I16" s="8">
        <v>3210</v>
      </c>
      <c r="J16" s="8"/>
      <c r="K16" s="8"/>
      <c r="L16" s="8"/>
    </row>
    <row r="17" spans="1:12" x14ac:dyDescent="0.25">
      <c r="A17" s="21">
        <f t="shared" si="0"/>
        <v>13</v>
      </c>
      <c r="B17" s="22" t="s">
        <v>64</v>
      </c>
      <c r="C17" s="8"/>
      <c r="D17" s="8">
        <v>4280</v>
      </c>
      <c r="E17" s="8"/>
      <c r="F17" s="8"/>
      <c r="G17" s="8"/>
      <c r="H17" s="8">
        <v>4280</v>
      </c>
      <c r="I17" s="27"/>
      <c r="J17" s="27"/>
      <c r="K17" s="27"/>
      <c r="L17" s="8">
        <v>4280</v>
      </c>
    </row>
    <row r="18" spans="1:12" x14ac:dyDescent="0.25">
      <c r="A18" s="21">
        <f t="shared" si="0"/>
        <v>14</v>
      </c>
      <c r="B18" s="22" t="s">
        <v>65</v>
      </c>
      <c r="C18" s="8">
        <v>1819</v>
      </c>
      <c r="D18" s="8"/>
      <c r="E18" s="8"/>
      <c r="F18" s="8"/>
      <c r="G18" s="8">
        <v>1819</v>
      </c>
      <c r="H18" s="8"/>
      <c r="I18" s="8">
        <v>1819</v>
      </c>
      <c r="J18" s="8"/>
      <c r="K18" s="8"/>
      <c r="L18" s="8"/>
    </row>
    <row r="19" spans="1:12" x14ac:dyDescent="0.25">
      <c r="A19" s="21">
        <f t="shared" si="0"/>
        <v>15</v>
      </c>
      <c r="B19" s="22" t="s">
        <v>66</v>
      </c>
      <c r="C19" s="8">
        <v>6420</v>
      </c>
      <c r="D19" s="8"/>
      <c r="E19" s="8"/>
      <c r="F19" s="8"/>
      <c r="G19" s="8">
        <v>6420</v>
      </c>
      <c r="H19" s="8"/>
      <c r="I19" s="8"/>
      <c r="J19" s="8"/>
      <c r="K19" s="8">
        <v>6420</v>
      </c>
      <c r="L19" s="8"/>
    </row>
    <row r="20" spans="1:12" x14ac:dyDescent="0.25">
      <c r="A20" s="21">
        <f t="shared" si="0"/>
        <v>16</v>
      </c>
      <c r="B20" s="22" t="s">
        <v>67</v>
      </c>
      <c r="C20" s="8">
        <v>589</v>
      </c>
      <c r="D20" s="8"/>
      <c r="E20" s="8">
        <v>207.05</v>
      </c>
      <c r="F20" s="8"/>
      <c r="G20" s="8">
        <v>796.05</v>
      </c>
      <c r="H20" s="8"/>
      <c r="I20" s="8">
        <v>796.05</v>
      </c>
      <c r="J20" s="8"/>
      <c r="K20" s="8"/>
      <c r="L20" s="8"/>
    </row>
    <row r="21" spans="1:12" x14ac:dyDescent="0.25">
      <c r="A21" s="21">
        <f t="shared" si="0"/>
        <v>17</v>
      </c>
      <c r="B21" s="22" t="s">
        <v>68</v>
      </c>
      <c r="C21" s="8">
        <v>37450</v>
      </c>
      <c r="D21" s="8"/>
      <c r="E21" s="8"/>
      <c r="F21" s="8"/>
      <c r="G21" s="8">
        <v>37450</v>
      </c>
      <c r="H21" s="8"/>
      <c r="I21" s="8">
        <v>37450</v>
      </c>
      <c r="J21" s="8"/>
      <c r="K21" s="8"/>
      <c r="L21" s="8"/>
    </row>
    <row r="22" spans="1:12" x14ac:dyDescent="0.25">
      <c r="A22" s="21">
        <f t="shared" si="0"/>
        <v>18</v>
      </c>
      <c r="B22" s="22" t="s">
        <v>69</v>
      </c>
      <c r="C22" s="8">
        <v>29960</v>
      </c>
      <c r="D22" s="8"/>
      <c r="E22" s="8"/>
      <c r="F22" s="8"/>
      <c r="G22" s="8">
        <v>29960</v>
      </c>
      <c r="H22" s="8"/>
      <c r="I22" s="8">
        <v>29960</v>
      </c>
      <c r="J22" s="8"/>
      <c r="K22" s="8"/>
      <c r="L22" s="8"/>
    </row>
    <row r="23" spans="1:12" x14ac:dyDescent="0.25">
      <c r="A23" s="21">
        <f t="shared" si="0"/>
        <v>19</v>
      </c>
      <c r="B23" s="22" t="s">
        <v>70</v>
      </c>
      <c r="C23" s="8"/>
      <c r="D23" s="8">
        <v>197000</v>
      </c>
      <c r="E23" s="8"/>
      <c r="F23" s="8"/>
      <c r="G23" s="8"/>
      <c r="H23" s="8">
        <v>197000</v>
      </c>
      <c r="I23" s="8"/>
      <c r="J23" s="8">
        <v>197000</v>
      </c>
      <c r="K23" s="8"/>
      <c r="L23" s="8"/>
    </row>
    <row r="24" spans="1:12" x14ac:dyDescent="0.25">
      <c r="A24" s="21">
        <f t="shared" si="0"/>
        <v>20</v>
      </c>
      <c r="B24" s="22" t="s">
        <v>76</v>
      </c>
      <c r="C24" s="8">
        <v>2140</v>
      </c>
      <c r="D24" s="8"/>
      <c r="E24" s="8"/>
      <c r="F24" s="8"/>
      <c r="G24" s="8">
        <v>2140</v>
      </c>
      <c r="H24" s="8"/>
      <c r="I24" s="8">
        <v>2140</v>
      </c>
      <c r="J24" s="8"/>
      <c r="K24" s="8"/>
      <c r="L24" s="8"/>
    </row>
    <row r="25" spans="1:12" x14ac:dyDescent="0.25">
      <c r="A25" s="21">
        <f t="shared" si="0"/>
        <v>21</v>
      </c>
      <c r="B25" s="22" t="s">
        <v>71</v>
      </c>
      <c r="C25" s="8">
        <v>6420</v>
      </c>
      <c r="D25" s="8"/>
      <c r="E25" s="8"/>
      <c r="F25" s="8"/>
      <c r="G25" s="8">
        <v>6420</v>
      </c>
      <c r="H25" s="8"/>
      <c r="I25" s="8">
        <v>6420</v>
      </c>
      <c r="J25" s="8"/>
      <c r="K25" s="8"/>
      <c r="L25" s="8"/>
    </row>
    <row r="26" spans="1:12" x14ac:dyDescent="0.25">
      <c r="A26" s="21">
        <f t="shared" si="0"/>
        <v>22</v>
      </c>
      <c r="B26" s="22" t="s">
        <v>72</v>
      </c>
      <c r="C26" s="8">
        <v>8132</v>
      </c>
      <c r="D26" s="8"/>
      <c r="E26" s="8"/>
      <c r="F26" s="8"/>
      <c r="G26" s="8">
        <v>8132</v>
      </c>
      <c r="H26" s="8"/>
      <c r="I26" s="8">
        <v>8132</v>
      </c>
      <c r="J26" s="8"/>
      <c r="K26" s="8"/>
      <c r="L26" s="8"/>
    </row>
    <row r="27" spans="1:12" x14ac:dyDescent="0.25">
      <c r="A27" s="21">
        <f t="shared" si="0"/>
        <v>23</v>
      </c>
      <c r="B27" s="22" t="s">
        <v>73</v>
      </c>
      <c r="C27" s="8">
        <v>5350</v>
      </c>
      <c r="D27" s="8"/>
      <c r="E27" s="8"/>
      <c r="F27" s="8"/>
      <c r="G27" s="8">
        <v>5350</v>
      </c>
      <c r="H27" s="8"/>
      <c r="I27" s="8">
        <v>5350</v>
      </c>
      <c r="J27" s="8"/>
      <c r="K27" s="8"/>
      <c r="L27" s="8"/>
    </row>
    <row r="28" spans="1:12" x14ac:dyDescent="0.25">
      <c r="A28" s="21">
        <f t="shared" si="0"/>
        <v>24</v>
      </c>
      <c r="B28" s="22" t="s">
        <v>74</v>
      </c>
      <c r="C28" s="8"/>
      <c r="D28" s="8">
        <v>3210</v>
      </c>
      <c r="E28" s="8"/>
      <c r="F28" s="8"/>
      <c r="G28" s="8"/>
      <c r="H28" s="8">
        <v>3210</v>
      </c>
      <c r="I28" s="8"/>
      <c r="J28" s="8">
        <v>3310</v>
      </c>
      <c r="K28" s="8"/>
      <c r="L28" s="8"/>
    </row>
    <row r="29" spans="1:12" x14ac:dyDescent="0.25">
      <c r="A29" s="21">
        <f t="shared" si="0"/>
        <v>25</v>
      </c>
      <c r="B29" s="22" t="s">
        <v>75</v>
      </c>
      <c r="C29" s="8"/>
      <c r="D29" s="8">
        <v>2140</v>
      </c>
      <c r="E29" s="8"/>
      <c r="F29" s="8"/>
      <c r="G29" s="8"/>
      <c r="H29" s="8">
        <v>2140</v>
      </c>
      <c r="I29" s="8"/>
      <c r="J29" s="8"/>
      <c r="K29" s="8"/>
      <c r="L29" s="8">
        <v>2140</v>
      </c>
    </row>
    <row r="30" spans="1:12" x14ac:dyDescent="0.25">
      <c r="A30" s="21">
        <f t="shared" si="0"/>
        <v>26</v>
      </c>
      <c r="B30" s="22" t="s">
        <v>77</v>
      </c>
      <c r="C30" s="8"/>
      <c r="D30" s="8">
        <v>10800</v>
      </c>
      <c r="E30" s="8"/>
      <c r="F30" s="8"/>
      <c r="G30" s="8"/>
      <c r="H30" s="8">
        <v>10800</v>
      </c>
      <c r="I30" s="8"/>
      <c r="J30" s="8"/>
      <c r="K30" s="8"/>
      <c r="L30" s="8">
        <v>10700</v>
      </c>
    </row>
    <row r="31" spans="1:12" x14ac:dyDescent="0.25">
      <c r="A31" s="21">
        <f t="shared" si="0"/>
        <v>27</v>
      </c>
      <c r="B31" s="22" t="s">
        <v>78</v>
      </c>
      <c r="C31" s="8"/>
      <c r="D31" s="8">
        <v>749</v>
      </c>
      <c r="E31" s="8"/>
      <c r="F31" s="8"/>
      <c r="G31" s="8"/>
      <c r="H31" s="8">
        <v>749</v>
      </c>
      <c r="I31" s="8"/>
      <c r="J31" s="8">
        <v>749</v>
      </c>
      <c r="K31" s="8"/>
      <c r="L31" s="8"/>
    </row>
    <row r="32" spans="1:12" x14ac:dyDescent="0.25">
      <c r="A32" s="21">
        <f t="shared" si="0"/>
        <v>28</v>
      </c>
      <c r="B32" s="22" t="s">
        <v>79</v>
      </c>
      <c r="C32" s="8">
        <v>3103</v>
      </c>
      <c r="D32" s="8"/>
      <c r="E32" s="8"/>
      <c r="F32" s="8"/>
      <c r="G32" s="8">
        <v>3103</v>
      </c>
      <c r="H32" s="8"/>
      <c r="I32" s="8">
        <v>3103</v>
      </c>
      <c r="J32" s="8"/>
      <c r="K32" s="8"/>
      <c r="L32" s="8"/>
    </row>
    <row r="33" spans="1:12" x14ac:dyDescent="0.25">
      <c r="A33" s="21">
        <f t="shared" si="0"/>
        <v>29</v>
      </c>
      <c r="B33" s="22" t="s">
        <v>80</v>
      </c>
      <c r="C33" s="8">
        <v>2301</v>
      </c>
      <c r="D33" s="8"/>
      <c r="E33" s="8"/>
      <c r="F33" s="8"/>
      <c r="G33" s="8">
        <v>2301</v>
      </c>
      <c r="H33" s="8"/>
      <c r="I33" s="8">
        <v>2301</v>
      </c>
      <c r="J33" s="8"/>
      <c r="K33" s="8"/>
      <c r="L33" s="8"/>
    </row>
    <row r="34" spans="1:12" x14ac:dyDescent="0.25">
      <c r="A34" s="21">
        <f t="shared" si="0"/>
        <v>30</v>
      </c>
      <c r="B34" s="22" t="s">
        <v>43</v>
      </c>
      <c r="C34" s="8"/>
      <c r="D34" s="8">
        <v>6420</v>
      </c>
      <c r="E34" s="8">
        <v>1177</v>
      </c>
      <c r="F34" s="8"/>
      <c r="G34" s="8"/>
      <c r="H34" s="8">
        <v>5243</v>
      </c>
      <c r="I34" s="8"/>
      <c r="J34" s="8"/>
      <c r="K34" s="8"/>
      <c r="L34" s="8">
        <v>5243</v>
      </c>
    </row>
    <row r="35" spans="1:12" x14ac:dyDescent="0.25">
      <c r="A35" s="21">
        <f t="shared" si="0"/>
        <v>31</v>
      </c>
      <c r="B35" s="22" t="s">
        <v>81</v>
      </c>
      <c r="C35" s="8">
        <v>2140</v>
      </c>
      <c r="D35" s="8"/>
      <c r="E35" s="8"/>
      <c r="F35" s="8"/>
      <c r="G35" s="8">
        <v>2140</v>
      </c>
      <c r="H35" s="8"/>
      <c r="I35" s="8">
        <v>2140</v>
      </c>
      <c r="J35" s="8"/>
      <c r="K35" s="8"/>
      <c r="L35" s="8"/>
    </row>
    <row r="36" spans="1:12" x14ac:dyDescent="0.25">
      <c r="A36" s="21">
        <f t="shared" si="0"/>
        <v>32</v>
      </c>
      <c r="B36" s="22" t="s">
        <v>82</v>
      </c>
      <c r="C36" s="8">
        <v>2461</v>
      </c>
      <c r="D36" s="8"/>
      <c r="E36" s="8"/>
      <c r="F36" s="8"/>
      <c r="G36" s="8">
        <v>2461</v>
      </c>
      <c r="H36" s="8"/>
      <c r="I36" s="8">
        <v>2461</v>
      </c>
      <c r="J36" s="8"/>
      <c r="K36" s="8"/>
      <c r="L36" s="8"/>
    </row>
    <row r="37" spans="1:12" x14ac:dyDescent="0.25">
      <c r="A37" s="21">
        <f t="shared" si="0"/>
        <v>33</v>
      </c>
      <c r="B37" s="22" t="s">
        <v>83</v>
      </c>
      <c r="C37" s="8">
        <v>749</v>
      </c>
      <c r="D37" s="8"/>
      <c r="E37" s="8">
        <v>385.2</v>
      </c>
      <c r="F37" s="8"/>
      <c r="G37" s="8">
        <v>1134.2</v>
      </c>
      <c r="H37" s="8"/>
      <c r="I37" s="8">
        <v>1134.2</v>
      </c>
      <c r="J37" s="8"/>
      <c r="K37" s="8"/>
      <c r="L37" s="8"/>
    </row>
    <row r="38" spans="1:12" x14ac:dyDescent="0.25">
      <c r="A38" s="21">
        <f t="shared" si="0"/>
        <v>34</v>
      </c>
      <c r="B38" s="22" t="s">
        <v>84</v>
      </c>
      <c r="C38" s="8"/>
      <c r="D38" s="8">
        <v>1605</v>
      </c>
      <c r="E38" s="8"/>
      <c r="F38" s="8"/>
      <c r="G38" s="8"/>
      <c r="H38" s="8">
        <v>1605</v>
      </c>
      <c r="I38" s="8"/>
      <c r="J38" s="8">
        <v>1605</v>
      </c>
      <c r="K38" s="8"/>
      <c r="L38" s="8"/>
    </row>
    <row r="39" spans="1:12" x14ac:dyDescent="0.25">
      <c r="A39" s="21">
        <f t="shared" si="0"/>
        <v>35</v>
      </c>
      <c r="B39" s="22" t="s">
        <v>85</v>
      </c>
      <c r="C39" s="8">
        <v>92020</v>
      </c>
      <c r="D39" s="8"/>
      <c r="E39" s="8"/>
      <c r="F39" s="8"/>
      <c r="G39" s="8">
        <v>92020</v>
      </c>
      <c r="H39" s="8"/>
      <c r="I39" s="8"/>
      <c r="J39" s="8"/>
      <c r="K39" s="8">
        <v>92020</v>
      </c>
      <c r="L39" s="8"/>
    </row>
    <row r="40" spans="1:12" x14ac:dyDescent="0.25">
      <c r="A40" s="21">
        <f t="shared" si="0"/>
        <v>36</v>
      </c>
      <c r="B40" s="22" t="s">
        <v>86</v>
      </c>
      <c r="C40" s="8"/>
      <c r="D40" s="8">
        <v>140914</v>
      </c>
      <c r="E40" s="8"/>
      <c r="F40" s="8"/>
      <c r="G40" s="8"/>
      <c r="H40" s="8">
        <v>140914</v>
      </c>
      <c r="I40" s="8"/>
      <c r="J40" s="8"/>
      <c r="K40" s="8"/>
      <c r="L40" s="8">
        <v>140914</v>
      </c>
    </row>
    <row r="41" spans="1:12" x14ac:dyDescent="0.25">
      <c r="A41" s="21">
        <f t="shared" si="0"/>
        <v>37</v>
      </c>
      <c r="B41" s="22" t="s">
        <v>89</v>
      </c>
      <c r="C41" s="8"/>
      <c r="D41" s="8"/>
      <c r="E41" s="8">
        <v>963</v>
      </c>
      <c r="F41" s="8"/>
      <c r="G41" s="8">
        <v>963</v>
      </c>
      <c r="H41" s="8"/>
      <c r="I41" s="8">
        <v>963</v>
      </c>
      <c r="J41" s="8"/>
      <c r="K41" s="8"/>
      <c r="L41" s="8"/>
    </row>
    <row r="42" spans="1:12" x14ac:dyDescent="0.25">
      <c r="A42" s="21">
        <f t="shared" si="0"/>
        <v>38</v>
      </c>
      <c r="B42" s="22" t="s">
        <v>90</v>
      </c>
      <c r="C42" s="8"/>
      <c r="D42" s="8"/>
      <c r="E42" s="8">
        <v>321</v>
      </c>
      <c r="F42" s="8"/>
      <c r="G42" s="8">
        <v>321</v>
      </c>
      <c r="H42" s="8"/>
      <c r="I42" s="8">
        <v>321</v>
      </c>
      <c r="J42" s="8"/>
      <c r="K42" s="8"/>
      <c r="L42" s="8"/>
    </row>
    <row r="43" spans="1:12" x14ac:dyDescent="0.25">
      <c r="A43" s="21">
        <f t="shared" si="0"/>
        <v>39</v>
      </c>
      <c r="B43" s="22" t="s">
        <v>23</v>
      </c>
      <c r="C43" s="8"/>
      <c r="D43" s="8"/>
      <c r="E43" s="8">
        <v>1288</v>
      </c>
      <c r="F43" s="8"/>
      <c r="G43" s="8">
        <v>1288</v>
      </c>
      <c r="H43" s="8"/>
      <c r="I43" s="8">
        <v>1288.42</v>
      </c>
      <c r="J43" s="8"/>
      <c r="K43" s="8"/>
      <c r="L43" s="8"/>
    </row>
    <row r="44" spans="1:12" x14ac:dyDescent="0.25">
      <c r="A44" s="21">
        <f t="shared" si="0"/>
        <v>40</v>
      </c>
      <c r="B44" s="22" t="s">
        <v>91</v>
      </c>
      <c r="C44" s="8"/>
      <c r="D44" s="8"/>
      <c r="E44" s="8">
        <v>1932</v>
      </c>
      <c r="F44" s="8"/>
      <c r="G44" s="8">
        <v>1932</v>
      </c>
      <c r="H44" s="8"/>
      <c r="I44" s="8">
        <v>1932.28</v>
      </c>
      <c r="J44" s="8"/>
      <c r="K44" s="8"/>
      <c r="L44" s="8"/>
    </row>
    <row r="45" spans="1:12" x14ac:dyDescent="0.25">
      <c r="A45" s="21">
        <f t="shared" si="0"/>
        <v>41</v>
      </c>
      <c r="B45" s="22" t="s">
        <v>92</v>
      </c>
      <c r="C45" s="8"/>
      <c r="D45" s="8"/>
      <c r="E45" s="8">
        <v>8560</v>
      </c>
      <c r="F45" s="8"/>
      <c r="G45" s="8">
        <v>8560</v>
      </c>
      <c r="H45" s="8"/>
      <c r="I45" s="8">
        <v>8560</v>
      </c>
      <c r="J45" s="8"/>
      <c r="K45" s="8"/>
      <c r="L45" s="8"/>
    </row>
    <row r="46" spans="1:12" x14ac:dyDescent="0.25">
      <c r="A46" s="21">
        <f t="shared" si="0"/>
        <v>42</v>
      </c>
      <c r="B46" s="22" t="s">
        <v>88</v>
      </c>
      <c r="C46" s="8"/>
      <c r="D46" s="8"/>
      <c r="E46" s="8"/>
      <c r="F46" s="8">
        <v>1284</v>
      </c>
      <c r="G46" s="8"/>
      <c r="H46" s="8">
        <v>1284</v>
      </c>
      <c r="I46" s="8"/>
      <c r="J46" s="8"/>
      <c r="K46" s="8"/>
      <c r="L46" s="8">
        <v>1284</v>
      </c>
    </row>
    <row r="47" spans="1:12" x14ac:dyDescent="0.25">
      <c r="A47" s="21">
        <f t="shared" si="0"/>
        <v>43</v>
      </c>
      <c r="B47" s="22" t="s">
        <v>93</v>
      </c>
      <c r="C47" s="8"/>
      <c r="D47" s="8"/>
      <c r="E47" s="8"/>
      <c r="F47" s="8">
        <v>3220</v>
      </c>
      <c r="G47" s="8"/>
      <c r="H47" s="8">
        <v>3220</v>
      </c>
      <c r="I47" s="8"/>
      <c r="J47" s="8"/>
      <c r="K47" s="8"/>
      <c r="L47" s="8">
        <v>3220</v>
      </c>
    </row>
    <row r="48" spans="1:12" x14ac:dyDescent="0.25">
      <c r="A48" s="21">
        <f t="shared" si="0"/>
        <v>44</v>
      </c>
      <c r="B48" s="22" t="s">
        <v>87</v>
      </c>
      <c r="C48" s="8"/>
      <c r="D48" s="8"/>
      <c r="E48" s="8"/>
      <c r="F48" s="8">
        <v>8560</v>
      </c>
      <c r="G48" s="8"/>
      <c r="H48" s="8">
        <v>8560</v>
      </c>
      <c r="I48" s="8"/>
      <c r="J48" s="8"/>
      <c r="K48" s="8"/>
      <c r="L48" s="8">
        <v>8560</v>
      </c>
    </row>
    <row r="49" spans="1:12" x14ac:dyDescent="0.25">
      <c r="A49" s="21">
        <f t="shared" si="0"/>
        <v>45</v>
      </c>
      <c r="B49" s="22" t="s">
        <v>31</v>
      </c>
      <c r="C49" s="8"/>
      <c r="D49" s="8"/>
      <c r="E49" s="8">
        <v>2354</v>
      </c>
      <c r="F49" s="8"/>
      <c r="G49" s="8">
        <v>2354</v>
      </c>
      <c r="H49" s="8"/>
      <c r="I49" s="8">
        <v>2354</v>
      </c>
      <c r="J49" s="8"/>
      <c r="K49" s="8"/>
      <c r="L49" s="8"/>
    </row>
    <row r="50" spans="1:12" x14ac:dyDescent="0.25">
      <c r="A50" s="21">
        <f t="shared" si="0"/>
        <v>46</v>
      </c>
      <c r="B50" s="22" t="s">
        <v>94</v>
      </c>
      <c r="C50" s="8"/>
      <c r="D50" s="8"/>
      <c r="E50" s="8"/>
      <c r="F50" s="8">
        <v>2354</v>
      </c>
      <c r="G50" s="8"/>
      <c r="H50" s="8">
        <v>2354</v>
      </c>
      <c r="I50" s="8"/>
      <c r="J50" s="8"/>
      <c r="K50" s="8"/>
      <c r="L50" s="8">
        <v>2354.6999999999998</v>
      </c>
    </row>
    <row r="51" spans="1:12" x14ac:dyDescent="0.25">
      <c r="A51" s="21">
        <f t="shared" si="0"/>
        <v>47</v>
      </c>
      <c r="B51" s="22" t="s">
        <v>95</v>
      </c>
      <c r="C51" s="8"/>
      <c r="D51" s="8"/>
      <c r="E51" s="8"/>
      <c r="F51" s="8">
        <v>592.25</v>
      </c>
      <c r="G51" s="8"/>
      <c r="H51" s="8">
        <v>592.25</v>
      </c>
      <c r="I51" s="8"/>
      <c r="J51" s="8"/>
      <c r="K51" s="8"/>
      <c r="L51" s="8">
        <v>592.25</v>
      </c>
    </row>
    <row r="52" spans="1:12" x14ac:dyDescent="0.25">
      <c r="A52" s="21">
        <f t="shared" si="0"/>
        <v>48</v>
      </c>
      <c r="B52" s="22" t="s">
        <v>96</v>
      </c>
      <c r="C52" s="8"/>
      <c r="D52" s="8"/>
      <c r="E52" s="8">
        <v>800</v>
      </c>
      <c r="F52" s="8"/>
      <c r="G52" s="8">
        <v>800</v>
      </c>
      <c r="H52" s="8"/>
      <c r="I52" s="8">
        <v>800</v>
      </c>
      <c r="J52" s="8"/>
      <c r="K52" s="8"/>
      <c r="L52" s="8"/>
    </row>
    <row r="53" spans="1:12" x14ac:dyDescent="0.25">
      <c r="A53" s="21">
        <f t="shared" si="0"/>
        <v>49</v>
      </c>
      <c r="B53" s="22" t="s">
        <v>97</v>
      </c>
      <c r="C53" s="8"/>
      <c r="D53" s="8"/>
      <c r="E53" s="8">
        <v>2495.67</v>
      </c>
      <c r="F53" s="8"/>
      <c r="G53" s="8">
        <v>2495.67</v>
      </c>
      <c r="H53" s="8"/>
      <c r="I53" s="8">
        <v>2495.67</v>
      </c>
      <c r="J53" s="8"/>
      <c r="K53" s="8"/>
      <c r="L53" s="8"/>
    </row>
    <row r="54" spans="1:12" x14ac:dyDescent="0.25">
      <c r="A54" s="21">
        <f t="shared" si="0"/>
        <v>50</v>
      </c>
      <c r="B54" s="22" t="s">
        <v>98</v>
      </c>
      <c r="C54" s="8"/>
      <c r="D54" s="8"/>
      <c r="E54" s="8">
        <v>3119.59</v>
      </c>
      <c r="F54" s="8"/>
      <c r="G54" s="8">
        <v>3119.59</v>
      </c>
      <c r="H54" s="8"/>
      <c r="I54" s="8">
        <v>3119.59</v>
      </c>
      <c r="J54" s="8"/>
      <c r="K54" s="8"/>
      <c r="L54" s="8"/>
    </row>
    <row r="55" spans="1:12" x14ac:dyDescent="0.25">
      <c r="A55" s="21">
        <f t="shared" si="0"/>
        <v>51</v>
      </c>
      <c r="B55" s="22" t="s">
        <v>99</v>
      </c>
      <c r="C55" s="8"/>
      <c r="D55" s="8"/>
      <c r="E55" s="8"/>
      <c r="F55" s="8">
        <v>5615.26</v>
      </c>
      <c r="G55" s="8"/>
      <c r="H55" s="8">
        <v>5615.26</v>
      </c>
      <c r="I55" s="8"/>
      <c r="J55" s="8"/>
      <c r="K55" s="8"/>
      <c r="L55" s="8">
        <v>5615.26</v>
      </c>
    </row>
    <row r="56" spans="1:12" x14ac:dyDescent="0.25">
      <c r="A56" s="21">
        <f t="shared" si="0"/>
        <v>52</v>
      </c>
      <c r="B56" s="22" t="s">
        <v>100</v>
      </c>
      <c r="C56" s="8"/>
      <c r="D56" s="8"/>
      <c r="E56" s="8"/>
      <c r="F56" s="8"/>
      <c r="G56" s="8"/>
      <c r="H56" s="8"/>
      <c r="I56" s="8">
        <v>32221.79</v>
      </c>
      <c r="J56" s="8"/>
      <c r="K56" s="8"/>
      <c r="L56" s="8"/>
    </row>
    <row r="57" spans="1:12" x14ac:dyDescent="0.25">
      <c r="A57" s="21">
        <f t="shared" si="0"/>
        <v>53</v>
      </c>
      <c r="B57" s="22" t="s">
        <v>101</v>
      </c>
      <c r="C57" s="8"/>
      <c r="D57" s="8"/>
      <c r="E57" s="8"/>
      <c r="F57" s="8"/>
      <c r="G57" s="8"/>
      <c r="H57" s="8"/>
      <c r="I57" s="8"/>
      <c r="J57" s="8"/>
      <c r="K57" s="8"/>
      <c r="L57" s="8">
        <v>7654.2</v>
      </c>
    </row>
    <row r="58" spans="1:12" x14ac:dyDescent="0.25">
      <c r="A58" s="21">
        <f t="shared" si="0"/>
        <v>54</v>
      </c>
      <c r="B58" s="22" t="s">
        <v>102</v>
      </c>
      <c r="C58" s="8"/>
      <c r="D58" s="8"/>
      <c r="E58" s="8"/>
      <c r="F58" s="8"/>
      <c r="G58" s="8"/>
      <c r="H58" s="8"/>
      <c r="I58" s="8"/>
      <c r="J58" s="8"/>
      <c r="K58" s="8"/>
      <c r="L58" s="8">
        <v>1228.3800000000001</v>
      </c>
    </row>
    <row r="59" spans="1:12" ht="15.75" thickBot="1" x14ac:dyDescent="0.3">
      <c r="A59" s="21">
        <f t="shared" si="0"/>
        <v>55</v>
      </c>
      <c r="B59" s="22" t="s">
        <v>103</v>
      </c>
      <c r="C59" s="29"/>
      <c r="D59" s="29"/>
      <c r="E59" s="29"/>
      <c r="F59" s="29"/>
      <c r="G59" s="29"/>
      <c r="H59" s="29"/>
      <c r="I59" s="29"/>
      <c r="J59" s="29"/>
      <c r="K59" s="29"/>
      <c r="L59" s="29">
        <v>23339.21</v>
      </c>
    </row>
    <row r="60" spans="1:12" ht="15.75" thickBot="1" x14ac:dyDescent="0.3">
      <c r="A60" s="21">
        <f t="shared" si="0"/>
        <v>56</v>
      </c>
      <c r="B60" s="22" t="s">
        <v>104</v>
      </c>
      <c r="C60" s="31">
        <f>SUM(C5:C59)</f>
        <v>381028</v>
      </c>
      <c r="D60" s="31">
        <f>SUM(D5:D59)</f>
        <v>381028</v>
      </c>
      <c r="E60" s="31">
        <f t="shared" ref="E60:L60" si="1">SUM(E5:E59)</f>
        <v>23602.51</v>
      </c>
      <c r="F60" s="31">
        <f t="shared" si="1"/>
        <v>23602.510000000002</v>
      </c>
      <c r="G60" s="31">
        <f t="shared" si="1"/>
        <v>401476.51</v>
      </c>
      <c r="H60" s="31">
        <f t="shared" si="1"/>
        <v>401476.51</v>
      </c>
      <c r="I60" s="31">
        <f t="shared" si="1"/>
        <v>230664.00000000003</v>
      </c>
      <c r="J60" s="31">
        <f t="shared" si="1"/>
        <v>230664</v>
      </c>
      <c r="K60" s="31">
        <f t="shared" si="1"/>
        <v>231035</v>
      </c>
      <c r="L60" s="31">
        <f t="shared" si="1"/>
        <v>231035.00000000003</v>
      </c>
    </row>
    <row r="61" spans="1:12" ht="15.75" thickTop="1" x14ac:dyDescent="0.25">
      <c r="A61" s="21">
        <f t="shared" si="0"/>
        <v>57</v>
      </c>
      <c r="B61" s="22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1:12" x14ac:dyDescent="0.25">
      <c r="A62" s="21">
        <f t="shared" si="0"/>
        <v>58</v>
      </c>
      <c r="B62" s="22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21">
        <f t="shared" si="0"/>
        <v>59</v>
      </c>
      <c r="B63" s="22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21">
        <f t="shared" si="0"/>
        <v>60</v>
      </c>
      <c r="B64" s="22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21">
        <f t="shared" si="0"/>
        <v>61</v>
      </c>
      <c r="B65" s="22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21">
        <f t="shared" si="0"/>
        <v>62</v>
      </c>
      <c r="B66" s="22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21">
        <f t="shared" si="0"/>
        <v>63</v>
      </c>
      <c r="B67" s="22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21">
        <f t="shared" si="0"/>
        <v>64</v>
      </c>
      <c r="B68" s="22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5.75" thickBot="1" x14ac:dyDescent="0.3">
      <c r="A69" s="23">
        <f t="shared" ref="A69" si="2">+A68+1</f>
        <v>65</v>
      </c>
      <c r="B69" s="24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15.75" thickTop="1" x14ac:dyDescent="0.25"/>
  </sheetData>
  <mergeCells count="7">
    <mergeCell ref="A1:L1"/>
    <mergeCell ref="A2:L2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E19" sqref="E19"/>
    </sheetView>
  </sheetViews>
  <sheetFormatPr baseColWidth="10" defaultRowHeight="15" x14ac:dyDescent="0.25"/>
  <cols>
    <col min="1" max="2" width="3.5703125" customWidth="1"/>
    <col min="3" max="3" width="38.7109375" customWidth="1"/>
    <col min="4" max="4" width="16.85546875" customWidth="1"/>
    <col min="5" max="5" width="16.42578125" customWidth="1"/>
    <col min="6" max="6" width="15.140625" customWidth="1"/>
  </cols>
  <sheetData>
    <row r="1" spans="1:6" ht="15.75" thickTop="1" x14ac:dyDescent="0.25">
      <c r="A1" s="34" t="s">
        <v>110</v>
      </c>
      <c r="B1" s="35"/>
      <c r="C1" s="35"/>
      <c r="D1" s="35"/>
      <c r="E1" s="35"/>
      <c r="F1" s="36"/>
    </row>
    <row r="2" spans="1:6" ht="10.5" customHeight="1" x14ac:dyDescent="0.25">
      <c r="A2" s="37"/>
      <c r="B2" s="38"/>
      <c r="C2" s="38"/>
      <c r="D2" s="38"/>
      <c r="E2" s="38"/>
      <c r="F2" s="39"/>
    </row>
    <row r="3" spans="1:6" ht="21" customHeight="1" thickBot="1" x14ac:dyDescent="0.3">
      <c r="A3" s="40" t="s">
        <v>111</v>
      </c>
      <c r="B3" s="41"/>
      <c r="C3" s="41"/>
      <c r="D3" s="41"/>
      <c r="E3" s="41"/>
      <c r="F3" s="42"/>
    </row>
    <row r="4" spans="1:6" ht="15.75" thickTop="1" x14ac:dyDescent="0.25">
      <c r="A4" s="1"/>
      <c r="B4" s="2"/>
      <c r="C4" s="53" t="s">
        <v>112</v>
      </c>
      <c r="D4" s="51"/>
      <c r="E4" s="4"/>
      <c r="F4" s="4"/>
    </row>
    <row r="5" spans="1:6" x14ac:dyDescent="0.25">
      <c r="A5" s="5"/>
      <c r="B5" s="6"/>
      <c r="C5" s="7" t="s">
        <v>113</v>
      </c>
      <c r="D5" s="52"/>
      <c r="E5" s="8"/>
      <c r="F5" s="8">
        <v>197100</v>
      </c>
    </row>
    <row r="6" spans="1:6" ht="15.75" thickBot="1" x14ac:dyDescent="0.3">
      <c r="A6" s="5"/>
      <c r="B6" s="6" t="s">
        <v>115</v>
      </c>
      <c r="C6" s="7" t="s">
        <v>76</v>
      </c>
      <c r="D6" s="52"/>
      <c r="E6" s="8"/>
      <c r="F6" s="54">
        <v>2140</v>
      </c>
    </row>
    <row r="7" spans="1:6" x14ac:dyDescent="0.25">
      <c r="A7" s="5"/>
      <c r="B7" s="6"/>
      <c r="C7" s="7" t="s">
        <v>114</v>
      </c>
      <c r="D7" s="52"/>
      <c r="E7" s="8"/>
      <c r="F7" s="30">
        <f>F5-F6</f>
        <v>194960</v>
      </c>
    </row>
    <row r="8" spans="1:6" x14ac:dyDescent="0.25">
      <c r="A8" s="5"/>
      <c r="B8" s="60" t="s">
        <v>115</v>
      </c>
      <c r="C8" s="55" t="s">
        <v>116</v>
      </c>
      <c r="D8" s="52"/>
      <c r="E8" s="8"/>
      <c r="F8" s="8"/>
    </row>
    <row r="9" spans="1:6" x14ac:dyDescent="0.25">
      <c r="A9" s="5"/>
      <c r="B9" s="6"/>
      <c r="C9" s="7" t="s">
        <v>117</v>
      </c>
      <c r="D9" s="52"/>
      <c r="E9" s="8">
        <v>29960</v>
      </c>
      <c r="F9" s="8"/>
    </row>
    <row r="10" spans="1:6" x14ac:dyDescent="0.25">
      <c r="A10" s="5"/>
      <c r="B10" s="6"/>
      <c r="C10" s="7" t="s">
        <v>59</v>
      </c>
      <c r="D10" s="56">
        <v>40232</v>
      </c>
      <c r="E10" s="8"/>
      <c r="F10" s="8"/>
    </row>
    <row r="11" spans="1:6" ht="15.75" thickBot="1" x14ac:dyDescent="0.3">
      <c r="A11" s="5"/>
      <c r="B11" s="6"/>
      <c r="C11" s="7" t="s">
        <v>63</v>
      </c>
      <c r="D11" s="54">
        <v>3210</v>
      </c>
      <c r="E11" s="8"/>
      <c r="F11" s="8"/>
    </row>
    <row r="12" spans="1:6" x14ac:dyDescent="0.25">
      <c r="A12" s="5"/>
      <c r="B12" s="6"/>
      <c r="C12" s="7" t="s">
        <v>118</v>
      </c>
      <c r="D12" s="58">
        <f>D11+D10</f>
        <v>43442</v>
      </c>
      <c r="E12" s="8"/>
      <c r="F12" s="8"/>
    </row>
    <row r="13" spans="1:6" ht="15.75" thickBot="1" x14ac:dyDescent="0.3">
      <c r="A13" s="5"/>
      <c r="B13" s="6"/>
      <c r="C13" s="7" t="s">
        <v>74</v>
      </c>
      <c r="D13" s="54">
        <v>3210</v>
      </c>
      <c r="E13" s="8"/>
      <c r="F13" s="8"/>
    </row>
    <row r="14" spans="1:6" ht="15.75" thickBot="1" x14ac:dyDescent="0.3">
      <c r="A14" s="5"/>
      <c r="B14" s="6"/>
      <c r="C14" s="7" t="s">
        <v>119</v>
      </c>
      <c r="D14" s="58"/>
      <c r="E14" s="54">
        <f>D12-D13</f>
        <v>40232</v>
      </c>
      <c r="F14" s="8"/>
    </row>
    <row r="15" spans="1:6" x14ac:dyDescent="0.25">
      <c r="A15" s="5"/>
      <c r="B15" s="6"/>
      <c r="C15" s="7" t="s">
        <v>120</v>
      </c>
      <c r="D15" s="56"/>
      <c r="E15" s="30">
        <f>E14+E9</f>
        <v>70192</v>
      </c>
      <c r="F15" s="8"/>
    </row>
    <row r="16" spans="1:6" ht="15.75" thickBot="1" x14ac:dyDescent="0.3">
      <c r="A16" s="5"/>
      <c r="B16" s="6"/>
      <c r="C16" s="7" t="s">
        <v>121</v>
      </c>
      <c r="D16" s="56"/>
      <c r="E16" s="54">
        <v>28000</v>
      </c>
      <c r="F16" s="54">
        <f>E15-E16</f>
        <v>42192</v>
      </c>
    </row>
    <row r="17" spans="1:6" x14ac:dyDescent="0.25">
      <c r="A17" s="5"/>
      <c r="B17" s="6"/>
      <c r="C17" s="7" t="s">
        <v>122</v>
      </c>
      <c r="D17" s="56"/>
      <c r="E17" s="30"/>
      <c r="F17" s="30">
        <v>152768</v>
      </c>
    </row>
    <row r="18" spans="1:6" x14ac:dyDescent="0.25">
      <c r="A18" s="5"/>
      <c r="B18" s="60" t="s">
        <v>115</v>
      </c>
      <c r="C18" s="59" t="s">
        <v>123</v>
      </c>
      <c r="D18" s="56"/>
      <c r="E18" s="8"/>
      <c r="F18" s="8"/>
    </row>
    <row r="19" spans="1:6" x14ac:dyDescent="0.25">
      <c r="A19" s="5"/>
      <c r="B19" s="6"/>
      <c r="C19" s="55" t="s">
        <v>124</v>
      </c>
      <c r="D19" s="56"/>
      <c r="E19" s="8"/>
      <c r="F19" s="8"/>
    </row>
    <row r="20" spans="1:6" x14ac:dyDescent="0.25">
      <c r="A20" s="5"/>
      <c r="B20" s="6"/>
      <c r="C20" s="7" t="s">
        <v>68</v>
      </c>
      <c r="D20" s="56">
        <v>37450</v>
      </c>
      <c r="E20" s="8"/>
      <c r="F20" s="8"/>
    </row>
    <row r="21" spans="1:6" x14ac:dyDescent="0.25">
      <c r="A21" s="5"/>
      <c r="B21" s="6"/>
      <c r="C21" s="7" t="s">
        <v>82</v>
      </c>
      <c r="D21" s="56">
        <v>2461</v>
      </c>
      <c r="E21" s="8"/>
      <c r="F21" s="8"/>
    </row>
    <row r="22" spans="1:6" x14ac:dyDescent="0.25">
      <c r="A22" s="5"/>
      <c r="B22" s="6"/>
      <c r="C22" s="7" t="s">
        <v>79</v>
      </c>
      <c r="D22" s="56">
        <v>3103</v>
      </c>
      <c r="E22" s="8"/>
      <c r="F22" s="8"/>
    </row>
    <row r="23" spans="1:6" x14ac:dyDescent="0.25">
      <c r="A23" s="5"/>
      <c r="B23" s="6"/>
      <c r="C23" s="7" t="s">
        <v>71</v>
      </c>
      <c r="D23" s="56">
        <v>6420</v>
      </c>
      <c r="E23" s="8"/>
      <c r="F23" s="8"/>
    </row>
    <row r="24" spans="1:6" x14ac:dyDescent="0.25">
      <c r="A24" s="5"/>
      <c r="B24" s="6"/>
      <c r="C24" s="7" t="s">
        <v>125</v>
      </c>
      <c r="D24" s="56">
        <v>963</v>
      </c>
      <c r="E24" s="8"/>
      <c r="F24" s="8"/>
    </row>
    <row r="25" spans="1:6" x14ac:dyDescent="0.25">
      <c r="A25" s="5"/>
      <c r="B25" s="6"/>
      <c r="C25" s="7" t="s">
        <v>23</v>
      </c>
      <c r="D25" s="56">
        <v>1932.28</v>
      </c>
      <c r="E25" s="8"/>
      <c r="F25" s="8"/>
    </row>
    <row r="26" spans="1:6" x14ac:dyDescent="0.25">
      <c r="A26" s="5"/>
      <c r="B26" s="6"/>
      <c r="C26" s="7" t="s">
        <v>92</v>
      </c>
      <c r="D26" s="56">
        <v>8560</v>
      </c>
      <c r="E26" s="8"/>
      <c r="F26" s="8"/>
    </row>
    <row r="27" spans="1:6" x14ac:dyDescent="0.25">
      <c r="A27" s="5"/>
      <c r="B27" s="6"/>
      <c r="C27" s="9" t="s">
        <v>126</v>
      </c>
      <c r="D27" s="56">
        <v>3119.59</v>
      </c>
      <c r="E27" s="8"/>
      <c r="F27" s="8"/>
    </row>
    <row r="28" spans="1:6" x14ac:dyDescent="0.25">
      <c r="A28" s="5"/>
      <c r="B28" s="6"/>
      <c r="C28" s="7" t="s">
        <v>127</v>
      </c>
      <c r="D28" s="56">
        <v>1819</v>
      </c>
      <c r="E28" s="8"/>
      <c r="F28" s="8"/>
    </row>
    <row r="29" spans="1:6" ht="15.75" thickBot="1" x14ac:dyDescent="0.3">
      <c r="A29" s="5"/>
      <c r="B29" s="6"/>
      <c r="C29" s="7" t="s">
        <v>72</v>
      </c>
      <c r="D29" s="54">
        <v>8132</v>
      </c>
      <c r="E29" s="8">
        <f>SUM(D20:D29)</f>
        <v>73959.87</v>
      </c>
      <c r="F29" s="8"/>
    </row>
    <row r="30" spans="1:6" x14ac:dyDescent="0.25">
      <c r="A30" s="5"/>
      <c r="B30" s="6"/>
      <c r="C30" s="55" t="s">
        <v>128</v>
      </c>
      <c r="D30" s="58"/>
      <c r="E30" s="8"/>
      <c r="F30" s="8"/>
    </row>
    <row r="31" spans="1:6" x14ac:dyDescent="0.25">
      <c r="A31" s="5"/>
      <c r="B31" s="6"/>
      <c r="C31" s="9" t="s">
        <v>129</v>
      </c>
      <c r="D31" s="56">
        <v>29960</v>
      </c>
      <c r="E31" s="8"/>
      <c r="F31" s="8"/>
    </row>
    <row r="32" spans="1:6" x14ac:dyDescent="0.25">
      <c r="A32" s="5"/>
      <c r="B32" s="6"/>
      <c r="C32" s="7" t="s">
        <v>130</v>
      </c>
      <c r="D32" s="56">
        <v>2461</v>
      </c>
      <c r="E32" s="8"/>
      <c r="F32" s="8"/>
    </row>
    <row r="33" spans="1:6" x14ac:dyDescent="0.25">
      <c r="A33" s="5"/>
      <c r="B33" s="6"/>
      <c r="C33" s="7" t="s">
        <v>80</v>
      </c>
      <c r="D33" s="56">
        <v>2301</v>
      </c>
      <c r="E33" s="8"/>
      <c r="F33" s="8"/>
    </row>
    <row r="34" spans="1:6" x14ac:dyDescent="0.25">
      <c r="A34" s="5"/>
      <c r="B34" s="6"/>
      <c r="C34" s="7" t="s">
        <v>131</v>
      </c>
      <c r="D34" s="56">
        <v>321</v>
      </c>
      <c r="E34" s="8"/>
      <c r="F34" s="8"/>
    </row>
    <row r="35" spans="1:6" x14ac:dyDescent="0.25">
      <c r="A35" s="5"/>
      <c r="B35" s="6"/>
      <c r="C35" s="9" t="s">
        <v>91</v>
      </c>
      <c r="D35" s="56">
        <v>1288.48</v>
      </c>
      <c r="E35" s="8"/>
      <c r="F35" s="8"/>
    </row>
    <row r="36" spans="1:6" x14ac:dyDescent="0.25">
      <c r="A36" s="5"/>
      <c r="B36" s="6"/>
      <c r="C36" s="7" t="s">
        <v>132</v>
      </c>
      <c r="D36" s="56">
        <v>5350</v>
      </c>
      <c r="E36" s="8"/>
      <c r="F36" s="8"/>
    </row>
    <row r="37" spans="1:6" x14ac:dyDescent="0.25">
      <c r="A37" s="5"/>
      <c r="B37" s="6"/>
      <c r="C37" s="7" t="s">
        <v>97</v>
      </c>
      <c r="D37" s="56">
        <v>2495.67</v>
      </c>
      <c r="E37" s="8"/>
      <c r="F37" s="8"/>
    </row>
    <row r="38" spans="1:6" x14ac:dyDescent="0.25">
      <c r="A38" s="5"/>
      <c r="B38" s="6"/>
      <c r="C38" s="7" t="s">
        <v>31</v>
      </c>
      <c r="D38" s="56">
        <v>2354</v>
      </c>
      <c r="E38" s="8"/>
      <c r="F38" s="8"/>
    </row>
    <row r="39" spans="1:6" x14ac:dyDescent="0.25">
      <c r="A39" s="5"/>
      <c r="B39" s="6"/>
      <c r="C39" s="9" t="s">
        <v>96</v>
      </c>
      <c r="D39" s="56">
        <v>800</v>
      </c>
      <c r="E39" s="8"/>
      <c r="F39" s="8"/>
    </row>
    <row r="40" spans="1:6" ht="15.75" thickBot="1" x14ac:dyDescent="0.3">
      <c r="A40" s="5"/>
      <c r="B40" s="6"/>
      <c r="C40" s="7" t="s">
        <v>67</v>
      </c>
      <c r="D40" s="54">
        <v>796.05</v>
      </c>
      <c r="E40" s="54">
        <v>47806.14</v>
      </c>
      <c r="F40" s="54">
        <f>SUM(E29:E40)</f>
        <v>121766.01</v>
      </c>
    </row>
    <row r="41" spans="1:6" x14ac:dyDescent="0.25">
      <c r="A41" s="5"/>
      <c r="B41" s="6"/>
      <c r="C41" s="7" t="s">
        <v>133</v>
      </c>
      <c r="D41" s="58"/>
      <c r="E41" s="30"/>
      <c r="F41" s="30">
        <f>F17-F40</f>
        <v>31001.990000000005</v>
      </c>
    </row>
    <row r="42" spans="1:6" x14ac:dyDescent="0.25">
      <c r="A42" s="5"/>
      <c r="B42" s="6"/>
      <c r="C42" s="55" t="s">
        <v>134</v>
      </c>
      <c r="D42" s="56"/>
      <c r="E42" s="8"/>
      <c r="F42" s="8"/>
    </row>
    <row r="43" spans="1:6" x14ac:dyDescent="0.25">
      <c r="A43" s="5"/>
      <c r="B43" s="60" t="s">
        <v>136</v>
      </c>
      <c r="C43" s="59" t="s">
        <v>135</v>
      </c>
      <c r="D43" s="56"/>
      <c r="E43" s="8"/>
      <c r="F43" s="8"/>
    </row>
    <row r="44" spans="1:6" x14ac:dyDescent="0.25">
      <c r="A44" s="5"/>
      <c r="B44" s="6"/>
      <c r="C44" s="7" t="s">
        <v>84</v>
      </c>
      <c r="D44" s="56">
        <v>1605</v>
      </c>
      <c r="E44" s="8"/>
      <c r="F44" s="8"/>
    </row>
    <row r="45" spans="1:6" ht="15.75" thickBot="1" x14ac:dyDescent="0.3">
      <c r="A45" s="5"/>
      <c r="B45" s="6"/>
      <c r="C45" s="7" t="s">
        <v>78</v>
      </c>
      <c r="D45" s="54">
        <v>749</v>
      </c>
      <c r="E45" s="8">
        <v>2354</v>
      </c>
      <c r="F45" s="8"/>
    </row>
    <row r="46" spans="1:6" x14ac:dyDescent="0.25">
      <c r="A46" s="5"/>
      <c r="B46" s="60" t="s">
        <v>115</v>
      </c>
      <c r="C46" s="55" t="s">
        <v>137</v>
      </c>
      <c r="D46" s="58"/>
      <c r="E46" s="8"/>
      <c r="F46" s="8"/>
    </row>
    <row r="47" spans="1:6" ht="15.75" thickBot="1" x14ac:dyDescent="0.3">
      <c r="A47" s="5"/>
      <c r="B47" s="6"/>
      <c r="C47" s="7" t="s">
        <v>37</v>
      </c>
      <c r="D47" s="56"/>
      <c r="E47" s="54">
        <v>1134.2</v>
      </c>
      <c r="F47" s="8">
        <f>E45-E47</f>
        <v>1219.8</v>
      </c>
    </row>
    <row r="48" spans="1:6" x14ac:dyDescent="0.25">
      <c r="A48" s="5"/>
      <c r="B48" s="6"/>
      <c r="C48" s="7" t="s">
        <v>138</v>
      </c>
      <c r="D48" s="56"/>
      <c r="E48" s="30"/>
      <c r="F48" s="8">
        <f>F41+F47</f>
        <v>32221.790000000005</v>
      </c>
    </row>
    <row r="49" spans="1:6" ht="15.75" thickBot="1" x14ac:dyDescent="0.3">
      <c r="A49" s="5"/>
      <c r="B49" s="60"/>
      <c r="C49" s="9" t="s">
        <v>139</v>
      </c>
      <c r="D49" s="56"/>
      <c r="E49" s="8"/>
      <c r="F49" s="54">
        <v>7654.2</v>
      </c>
    </row>
    <row r="50" spans="1:6" ht="15.75" thickBot="1" x14ac:dyDescent="0.3">
      <c r="A50" s="10"/>
      <c r="B50" s="11"/>
      <c r="C50" s="61" t="s">
        <v>140</v>
      </c>
      <c r="D50" s="57"/>
      <c r="E50" s="13"/>
      <c r="F50" s="13">
        <f>F48-F49</f>
        <v>24567.590000000004</v>
      </c>
    </row>
    <row r="51" spans="1:6" ht="15.75" thickTop="1" x14ac:dyDescent="0.25"/>
  </sheetData>
  <mergeCells count="2">
    <mergeCell ref="A1:F2"/>
    <mergeCell ref="A3:F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G38" sqref="G38"/>
    </sheetView>
  </sheetViews>
  <sheetFormatPr baseColWidth="10" defaultRowHeight="15" x14ac:dyDescent="0.25"/>
  <cols>
    <col min="1" max="2" width="3.5703125" customWidth="1"/>
    <col min="3" max="3" width="47.140625" customWidth="1"/>
    <col min="4" max="4" width="16.140625" customWidth="1"/>
    <col min="5" max="5" width="16.42578125" customWidth="1"/>
    <col min="6" max="6" width="15.140625" customWidth="1"/>
  </cols>
  <sheetData>
    <row r="1" spans="1:6" ht="15.75" thickTop="1" x14ac:dyDescent="0.25">
      <c r="A1" s="34" t="s">
        <v>110</v>
      </c>
      <c r="B1" s="35"/>
      <c r="C1" s="35"/>
      <c r="D1" s="35"/>
      <c r="E1" s="35"/>
      <c r="F1" s="36"/>
    </row>
    <row r="2" spans="1:6" ht="10.5" customHeight="1" x14ac:dyDescent="0.25">
      <c r="A2" s="37"/>
      <c r="B2" s="38"/>
      <c r="C2" s="38"/>
      <c r="D2" s="38"/>
      <c r="E2" s="38"/>
      <c r="F2" s="39"/>
    </row>
    <row r="3" spans="1:6" ht="21" customHeight="1" thickBot="1" x14ac:dyDescent="0.3">
      <c r="A3" s="40" t="s">
        <v>141</v>
      </c>
      <c r="B3" s="41"/>
      <c r="C3" s="41"/>
      <c r="D3" s="41"/>
      <c r="E3" s="41"/>
      <c r="F3" s="42"/>
    </row>
    <row r="4" spans="1:6" ht="15.75" thickTop="1" x14ac:dyDescent="0.25">
      <c r="A4" s="1"/>
      <c r="B4" s="62" t="s">
        <v>115</v>
      </c>
      <c r="C4" s="53" t="s">
        <v>142</v>
      </c>
      <c r="D4" s="51"/>
      <c r="E4" s="4"/>
      <c r="F4" s="4"/>
    </row>
    <row r="5" spans="1:6" x14ac:dyDescent="0.25">
      <c r="A5" s="5"/>
      <c r="B5" s="6"/>
      <c r="C5" s="55" t="s">
        <v>143</v>
      </c>
      <c r="D5" s="52"/>
      <c r="E5" s="8"/>
      <c r="F5" s="8"/>
    </row>
    <row r="6" spans="1:6" x14ac:dyDescent="0.25">
      <c r="A6" s="5"/>
      <c r="B6" s="6"/>
      <c r="C6" s="7" t="s">
        <v>52</v>
      </c>
      <c r="D6" s="52"/>
      <c r="E6" s="8">
        <v>10700</v>
      </c>
      <c r="F6" s="8"/>
    </row>
    <row r="7" spans="1:6" x14ac:dyDescent="0.25">
      <c r="A7" s="5"/>
      <c r="B7" s="6"/>
      <c r="C7" s="7" t="s">
        <v>53</v>
      </c>
      <c r="D7" s="52"/>
      <c r="E7" s="8">
        <v>26750</v>
      </c>
      <c r="F7" s="8"/>
    </row>
    <row r="8" spans="1:6" x14ac:dyDescent="0.25">
      <c r="A8" s="5"/>
      <c r="B8" s="6"/>
      <c r="C8" s="7" t="s">
        <v>58</v>
      </c>
      <c r="D8" s="56">
        <v>6155</v>
      </c>
      <c r="E8" s="8"/>
      <c r="F8" s="8"/>
    </row>
    <row r="9" spans="1:6" x14ac:dyDescent="0.25">
      <c r="A9" s="5"/>
      <c r="B9" s="6"/>
      <c r="C9" s="7" t="s">
        <v>66</v>
      </c>
      <c r="D9" s="56">
        <v>6420</v>
      </c>
      <c r="E9" s="8"/>
      <c r="F9" s="8"/>
    </row>
    <row r="10" spans="1:6" ht="15.75" thickBot="1" x14ac:dyDescent="0.3">
      <c r="A10" s="5"/>
      <c r="B10" s="6" t="s">
        <v>115</v>
      </c>
      <c r="C10" s="7" t="s">
        <v>75</v>
      </c>
      <c r="D10" s="54">
        <v>2140</v>
      </c>
      <c r="E10" s="8">
        <f>D8+D9-D10</f>
        <v>10435</v>
      </c>
      <c r="F10" s="8"/>
    </row>
    <row r="11" spans="1:6" ht="15.75" thickBot="1" x14ac:dyDescent="0.3">
      <c r="A11" s="5"/>
      <c r="B11" s="6"/>
      <c r="C11" s="7" t="s">
        <v>55</v>
      </c>
      <c r="D11" s="58"/>
      <c r="E11" s="54">
        <v>28000</v>
      </c>
      <c r="F11" s="8">
        <v>75885</v>
      </c>
    </row>
    <row r="12" spans="1:6" x14ac:dyDescent="0.25">
      <c r="A12" s="5"/>
      <c r="B12" s="6"/>
      <c r="C12" s="55" t="s">
        <v>144</v>
      </c>
      <c r="D12" s="56"/>
      <c r="E12" s="30"/>
      <c r="F12" s="8"/>
    </row>
    <row r="13" spans="1:6" x14ac:dyDescent="0.25">
      <c r="A13" s="5"/>
      <c r="B13" s="6"/>
      <c r="C13" s="7" t="s">
        <v>145</v>
      </c>
      <c r="D13" s="56">
        <v>6420</v>
      </c>
      <c r="E13" s="8"/>
      <c r="F13" s="8"/>
    </row>
    <row r="14" spans="1:6" ht="15.75" thickBot="1" x14ac:dyDescent="0.3">
      <c r="A14" s="5"/>
      <c r="B14" s="6" t="s">
        <v>115</v>
      </c>
      <c r="C14" s="7" t="s">
        <v>146</v>
      </c>
      <c r="D14" s="54">
        <v>1284</v>
      </c>
      <c r="E14" s="8">
        <f>D13-D14</f>
        <v>5136</v>
      </c>
      <c r="F14" s="8"/>
    </row>
    <row r="15" spans="1:6" x14ac:dyDescent="0.25">
      <c r="A15" s="5"/>
      <c r="B15" s="6"/>
      <c r="C15" s="7" t="s">
        <v>85</v>
      </c>
      <c r="D15" s="58">
        <v>92020</v>
      </c>
      <c r="E15" s="8"/>
      <c r="F15" s="8"/>
    </row>
    <row r="16" spans="1:6" ht="15.75" thickBot="1" x14ac:dyDescent="0.3">
      <c r="A16" s="5"/>
      <c r="B16" s="6" t="s">
        <v>115</v>
      </c>
      <c r="C16" s="7" t="s">
        <v>147</v>
      </c>
      <c r="D16" s="54">
        <v>3220.7</v>
      </c>
      <c r="E16" s="8">
        <f>D15-D16</f>
        <v>88799.3</v>
      </c>
      <c r="F16" s="8"/>
    </row>
    <row r="17" spans="1:6" x14ac:dyDescent="0.25">
      <c r="A17" s="5"/>
      <c r="B17" s="6"/>
      <c r="C17" s="7" t="s">
        <v>148</v>
      </c>
      <c r="D17" s="58">
        <v>42800</v>
      </c>
      <c r="E17" s="8"/>
      <c r="F17" s="8"/>
    </row>
    <row r="18" spans="1:6" ht="15.75" thickBot="1" x14ac:dyDescent="0.3">
      <c r="A18" s="5"/>
      <c r="B18" s="6" t="s">
        <v>115</v>
      </c>
      <c r="C18" s="9" t="s">
        <v>149</v>
      </c>
      <c r="D18" s="54">
        <v>8560</v>
      </c>
      <c r="E18" s="8">
        <v>34240</v>
      </c>
      <c r="F18" s="8"/>
    </row>
    <row r="19" spans="1:6" x14ac:dyDescent="0.25">
      <c r="A19" s="5"/>
      <c r="B19" s="6"/>
      <c r="C19" s="7" t="s">
        <v>62</v>
      </c>
      <c r="D19" s="58">
        <v>11770</v>
      </c>
      <c r="E19" s="8"/>
      <c r="F19" s="8"/>
    </row>
    <row r="20" spans="1:6" ht="15.75" thickBot="1" x14ac:dyDescent="0.3">
      <c r="A20" s="5"/>
      <c r="B20" s="6" t="s">
        <v>115</v>
      </c>
      <c r="C20" s="7" t="s">
        <v>150</v>
      </c>
      <c r="D20" s="54">
        <v>2354</v>
      </c>
      <c r="E20" s="54">
        <v>9416</v>
      </c>
      <c r="F20" s="54">
        <f>E14+E16+E18+E20</f>
        <v>137591.29999999999</v>
      </c>
    </row>
    <row r="21" spans="1:6" ht="15.75" thickBot="1" x14ac:dyDescent="0.3">
      <c r="A21" s="5"/>
      <c r="B21" s="6"/>
      <c r="C21" s="7" t="s">
        <v>151</v>
      </c>
      <c r="D21" s="58"/>
      <c r="E21" s="30"/>
      <c r="F21" s="31">
        <f>F11+F20</f>
        <v>213476.3</v>
      </c>
    </row>
    <row r="22" spans="1:6" ht="15.75" thickTop="1" x14ac:dyDescent="0.25">
      <c r="A22" s="5"/>
      <c r="B22" s="6"/>
      <c r="C22" s="55" t="s">
        <v>152</v>
      </c>
      <c r="D22" s="56"/>
      <c r="E22" s="8"/>
      <c r="F22" s="30"/>
    </row>
    <row r="23" spans="1:6" x14ac:dyDescent="0.25">
      <c r="A23" s="5"/>
      <c r="B23" s="6"/>
      <c r="C23" s="55" t="s">
        <v>143</v>
      </c>
      <c r="D23" s="56"/>
      <c r="E23" s="8"/>
      <c r="F23" s="8"/>
    </row>
    <row r="24" spans="1:6" x14ac:dyDescent="0.25">
      <c r="A24" s="5"/>
      <c r="B24" s="6"/>
      <c r="C24" s="7" t="s">
        <v>57</v>
      </c>
      <c r="D24" s="56"/>
      <c r="E24" s="8">
        <v>7490</v>
      </c>
      <c r="F24" s="8"/>
    </row>
    <row r="25" spans="1:6" x14ac:dyDescent="0.25">
      <c r="A25" s="5"/>
      <c r="B25" s="6"/>
      <c r="C25" s="7" t="s">
        <v>64</v>
      </c>
      <c r="D25" s="56"/>
      <c r="E25" s="8">
        <v>4280</v>
      </c>
      <c r="F25" s="8"/>
    </row>
    <row r="26" spans="1:6" x14ac:dyDescent="0.25">
      <c r="A26" s="5"/>
      <c r="B26" s="6"/>
      <c r="C26" s="7" t="s">
        <v>77</v>
      </c>
      <c r="D26" s="56"/>
      <c r="E26" s="8">
        <v>10700</v>
      </c>
      <c r="F26" s="8"/>
    </row>
    <row r="27" spans="1:6" x14ac:dyDescent="0.25">
      <c r="A27" s="5"/>
      <c r="B27" s="6"/>
      <c r="C27" s="9" t="s">
        <v>95</v>
      </c>
      <c r="D27" s="56"/>
      <c r="E27" s="8">
        <v>592.25</v>
      </c>
      <c r="F27" s="8"/>
    </row>
    <row r="28" spans="1:6" x14ac:dyDescent="0.25">
      <c r="A28" s="5"/>
      <c r="B28" s="6"/>
      <c r="C28" s="7" t="s">
        <v>43</v>
      </c>
      <c r="D28" s="56"/>
      <c r="E28" s="8">
        <v>5243</v>
      </c>
      <c r="F28" s="8"/>
    </row>
    <row r="29" spans="1:6" ht="15.75" thickBot="1" x14ac:dyDescent="0.3">
      <c r="A29" s="5"/>
      <c r="B29" s="6"/>
      <c r="C29" s="7" t="s">
        <v>153</v>
      </c>
      <c r="D29" s="56"/>
      <c r="E29" s="54">
        <v>7654.2</v>
      </c>
      <c r="F29" s="8">
        <f>SUM(E24:E29)</f>
        <v>35959.449999999997</v>
      </c>
    </row>
    <row r="30" spans="1:6" x14ac:dyDescent="0.25">
      <c r="A30" s="5"/>
      <c r="B30" s="6"/>
      <c r="C30" s="55" t="s">
        <v>144</v>
      </c>
      <c r="D30" s="56"/>
      <c r="E30" s="30"/>
      <c r="F30" s="8"/>
    </row>
    <row r="31" spans="1:6" x14ac:dyDescent="0.25">
      <c r="A31" s="5"/>
      <c r="B31" s="6"/>
      <c r="C31" s="9" t="s">
        <v>56</v>
      </c>
      <c r="D31" s="56"/>
      <c r="E31" s="8">
        <v>6420</v>
      </c>
      <c r="F31" s="8"/>
    </row>
    <row r="32" spans="1:6" ht="15.75" thickBot="1" x14ac:dyDescent="0.3">
      <c r="A32" s="5"/>
      <c r="B32" s="6"/>
      <c r="C32" s="7" t="s">
        <v>154</v>
      </c>
      <c r="D32" s="56"/>
      <c r="E32" s="54">
        <v>5615.26</v>
      </c>
      <c r="F32" s="54">
        <f>E32+E31</f>
        <v>12035.26</v>
      </c>
    </row>
    <row r="33" spans="1:6" x14ac:dyDescent="0.25">
      <c r="A33" s="5"/>
      <c r="B33" s="6"/>
      <c r="C33" s="7" t="s">
        <v>155</v>
      </c>
      <c r="D33" s="56"/>
      <c r="E33" s="30"/>
      <c r="F33" s="30">
        <f>F32+F29</f>
        <v>47994.71</v>
      </c>
    </row>
    <row r="34" spans="1:6" x14ac:dyDescent="0.25">
      <c r="A34" s="5"/>
      <c r="B34" s="6"/>
      <c r="C34" s="55" t="s">
        <v>156</v>
      </c>
      <c r="D34" s="56"/>
      <c r="E34" s="8"/>
      <c r="F34" s="8"/>
    </row>
    <row r="35" spans="1:6" x14ac:dyDescent="0.25">
      <c r="A35" s="5"/>
      <c r="B35" s="6"/>
      <c r="C35" s="9" t="s">
        <v>86</v>
      </c>
      <c r="D35" s="56"/>
      <c r="E35" s="8">
        <v>140914</v>
      </c>
      <c r="F35" s="8"/>
    </row>
    <row r="36" spans="1:6" x14ac:dyDescent="0.25">
      <c r="A36" s="5"/>
      <c r="B36" s="6"/>
      <c r="C36" s="7" t="s">
        <v>102</v>
      </c>
      <c r="D36" s="56"/>
      <c r="E36" s="8">
        <v>1228.3800000000001</v>
      </c>
      <c r="F36" s="8"/>
    </row>
    <row r="37" spans="1:6" ht="15.75" thickBot="1" x14ac:dyDescent="0.3">
      <c r="A37" s="5"/>
      <c r="B37" s="6"/>
      <c r="C37" s="7" t="s">
        <v>103</v>
      </c>
      <c r="D37" s="56"/>
      <c r="E37" s="54">
        <v>23339.21</v>
      </c>
      <c r="F37" s="54">
        <f>E35+E36+E37</f>
        <v>165481.59</v>
      </c>
    </row>
    <row r="38" spans="1:6" ht="15.75" thickBot="1" x14ac:dyDescent="0.3">
      <c r="A38" s="5"/>
      <c r="B38" s="6"/>
      <c r="C38" s="7" t="s">
        <v>157</v>
      </c>
      <c r="D38" s="56"/>
      <c r="E38" s="30"/>
      <c r="F38" s="31">
        <v>213476.3</v>
      </c>
    </row>
    <row r="39" spans="1:6" ht="15.75" thickTop="1" x14ac:dyDescent="0.25">
      <c r="A39" s="5"/>
      <c r="B39" s="6"/>
      <c r="C39" s="9"/>
      <c r="D39" s="56"/>
      <c r="E39" s="8"/>
      <c r="F39" s="30"/>
    </row>
    <row r="40" spans="1:6" x14ac:dyDescent="0.25">
      <c r="A40" s="5"/>
      <c r="B40" s="6"/>
      <c r="C40" s="7"/>
      <c r="D40" s="56"/>
      <c r="E40" s="8"/>
      <c r="F40" s="8"/>
    </row>
    <row r="41" spans="1:6" x14ac:dyDescent="0.25">
      <c r="A41" s="5"/>
      <c r="B41" s="6"/>
      <c r="C41" s="7"/>
      <c r="D41" s="56"/>
      <c r="E41" s="8"/>
      <c r="F41" s="8"/>
    </row>
    <row r="42" spans="1:6" x14ac:dyDescent="0.25">
      <c r="A42" s="5"/>
      <c r="B42" s="6"/>
      <c r="C42" s="7"/>
      <c r="D42" s="56"/>
      <c r="E42" s="8"/>
      <c r="F42" s="8"/>
    </row>
    <row r="43" spans="1:6" x14ac:dyDescent="0.25">
      <c r="A43" s="5"/>
      <c r="B43" s="6"/>
      <c r="C43" s="9"/>
      <c r="D43" s="56"/>
      <c r="E43" s="8"/>
      <c r="F43" s="8"/>
    </row>
    <row r="44" spans="1:6" x14ac:dyDescent="0.25">
      <c r="A44" s="5"/>
      <c r="B44" s="6"/>
      <c r="C44" s="7"/>
      <c r="D44" s="56"/>
      <c r="E44" s="8"/>
      <c r="F44" s="8"/>
    </row>
    <row r="45" spans="1:6" x14ac:dyDescent="0.25">
      <c r="A45" s="5"/>
      <c r="B45" s="6"/>
      <c r="C45" s="7"/>
      <c r="D45" s="56"/>
      <c r="E45" s="8"/>
      <c r="F45" s="8"/>
    </row>
    <row r="46" spans="1:6" x14ac:dyDescent="0.25">
      <c r="A46" s="5"/>
      <c r="B46" s="6"/>
      <c r="C46" s="7"/>
      <c r="D46" s="56"/>
      <c r="E46" s="8"/>
      <c r="F46" s="8"/>
    </row>
    <row r="47" spans="1:6" x14ac:dyDescent="0.25">
      <c r="A47" s="5"/>
      <c r="B47" s="6"/>
      <c r="C47" s="7"/>
      <c r="D47" s="56"/>
      <c r="E47" s="8"/>
      <c r="F47" s="8"/>
    </row>
    <row r="48" spans="1:6" x14ac:dyDescent="0.25">
      <c r="A48" s="5"/>
      <c r="B48" s="6"/>
      <c r="C48" s="7"/>
      <c r="D48" s="56"/>
      <c r="E48" s="8"/>
      <c r="F48" s="8"/>
    </row>
    <row r="49" spans="1:6" ht="15.75" thickBot="1" x14ac:dyDescent="0.3">
      <c r="A49" s="10"/>
      <c r="B49" s="11"/>
      <c r="C49" s="12"/>
      <c r="D49" s="57"/>
      <c r="E49" s="13"/>
      <c r="F49" s="13"/>
    </row>
    <row r="50" spans="1:6" ht="15.75" thickTop="1" x14ac:dyDescent="0.25"/>
  </sheetData>
  <mergeCells count="2">
    <mergeCell ref="A1:F2"/>
    <mergeCell ref="A3:F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Partidas de Ajuste </vt:lpstr>
      <vt:lpstr>Hoja de Trabajo</vt:lpstr>
      <vt:lpstr>Estado de Resultados</vt:lpstr>
      <vt:lpstr>Balance General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Giron</dc:creator>
  <cp:lastModifiedBy>Kevin Giron</cp:lastModifiedBy>
  <dcterms:created xsi:type="dcterms:W3CDTF">2021-07-19T17:08:52Z</dcterms:created>
  <dcterms:modified xsi:type="dcterms:W3CDTF">2021-08-01T17:28:12Z</dcterms:modified>
</cp:coreProperties>
</file>