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0246\Documents\Excel\ejercicios de 3r Bloque\"/>
    </mc:Choice>
  </mc:AlternateContent>
  <xr:revisionPtr revIDLastSave="0" documentId="13_ncr:1_{50E38B33-691A-4115-88F2-BBC124A17F8F}" xr6:coauthVersionLast="45" xr6:coauthVersionMax="45" xr10:uidLastSave="{00000000-0000-0000-0000-000000000000}"/>
  <bookViews>
    <workbookView xWindow="-120" yWindow="-120" windowWidth="20730" windowHeight="11160" xr2:uid="{F0DF04B6-3E46-44B1-BB8F-1954EEEF8ADF}"/>
  </bookViews>
  <sheets>
    <sheet name="Partidas de Ajustes" sheetId="1" r:id="rId1"/>
    <sheet name="Hoja de Trabajo " sheetId="2" r:id="rId2"/>
    <sheet name="Balance General " sheetId="3" r:id="rId3"/>
    <sheet name="Estado de Resultados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3" i="2" l="1"/>
  <c r="K63" i="2"/>
  <c r="J63" i="2"/>
  <c r="I63" i="2"/>
  <c r="H63" i="2"/>
  <c r="F63" i="2"/>
  <c r="E63" i="2"/>
  <c r="D63" i="2"/>
  <c r="C63" i="2"/>
  <c r="G39" i="2"/>
  <c r="G30" i="2"/>
  <c r="G28" i="2"/>
  <c r="G26" i="2"/>
  <c r="G23" i="2"/>
  <c r="G63" i="2" s="1"/>
  <c r="E41" i="3" l="1"/>
  <c r="E40" i="3"/>
  <c r="E37" i="3"/>
  <c r="E36" i="3"/>
  <c r="E33" i="3"/>
  <c r="E25" i="3"/>
  <c r="E24" i="3"/>
  <c r="D23" i="3"/>
  <c r="D21" i="3"/>
  <c r="D19" i="3"/>
  <c r="D17" i="3"/>
  <c r="E14" i="3"/>
  <c r="D10" i="3"/>
  <c r="E47" i="4"/>
  <c r="E46" i="4"/>
  <c r="D45" i="4"/>
  <c r="E40" i="4"/>
  <c r="E16" i="4"/>
  <c r="E39" i="4"/>
  <c r="D39" i="4"/>
  <c r="D29" i="4"/>
  <c r="D14" i="4"/>
  <c r="E6" i="4"/>
  <c r="D51" i="1"/>
  <c r="C51" i="1"/>
  <c r="D47" i="1"/>
  <c r="C47" i="1"/>
  <c r="C43" i="1"/>
  <c r="D43" i="1"/>
  <c r="D36" i="1"/>
  <c r="C36" i="1"/>
  <c r="D32" i="1"/>
  <c r="C32" i="1"/>
  <c r="D28" i="1"/>
  <c r="C28" i="1"/>
  <c r="D24" i="1"/>
  <c r="C24" i="1"/>
  <c r="D20" i="1"/>
  <c r="C20" i="1"/>
  <c r="D15" i="1"/>
  <c r="C15" i="1"/>
</calcChain>
</file>

<file path=xl/sharedStrings.xml><?xml version="1.0" encoding="utf-8"?>
<sst xmlns="http://schemas.openxmlformats.org/spreadsheetml/2006/main" count="234" uniqueCount="197">
  <si>
    <t xml:space="preserve">Partidas de Ajustes </t>
  </si>
  <si>
    <t>P##</t>
  </si>
  <si>
    <t>Depreciación Mobiliario y Equipo Ventas</t>
  </si>
  <si>
    <t xml:space="preserve">Depreciación Mobiliario y Equipo Admón </t>
  </si>
  <si>
    <t>Depreciación Inmuebles Ventas</t>
  </si>
  <si>
    <t>Depreciación Inmuebles Admón</t>
  </si>
  <si>
    <t>Depreciación Vehiculos de Reparto</t>
  </si>
  <si>
    <t xml:space="preserve">       A:Depreciación ada Mobiliario Y Equipo</t>
  </si>
  <si>
    <t>v/20% sobre Q9010.00</t>
  </si>
  <si>
    <t xml:space="preserve">      A:Depreciación ada Inmuebles </t>
  </si>
  <si>
    <t>v/Q79500.00 *70% y 5%</t>
  </si>
  <si>
    <t xml:space="preserve">     A:Depreciación ada Vehiculos de Reparto </t>
  </si>
  <si>
    <t>v/20% sobre Q42000 Y 20% Sobre Q11,000/12</t>
  </si>
  <si>
    <t>v/Depreciación de ley del Ejercicio</t>
  </si>
  <si>
    <t>Amortización Gastos de Constitución</t>
  </si>
  <si>
    <t xml:space="preserve">       A:Amortización ada Gastos de Constituc.</t>
  </si>
  <si>
    <t>v/20% sobre Q6360</t>
  </si>
  <si>
    <t xml:space="preserve">V/Amortización de ley del ejercicio </t>
  </si>
  <si>
    <t xml:space="preserve">Impuestos y Contribuciones </t>
  </si>
  <si>
    <t xml:space="preserve">        A:Cuentas por Pagar </t>
  </si>
  <si>
    <t xml:space="preserve">v/9 por millar s/Q79500 de IUS de 1Trimestre </t>
  </si>
  <si>
    <t xml:space="preserve">Publicidad Pagada Anticipada </t>
  </si>
  <si>
    <t xml:space="preserve">        A:Publicidad Pagada</t>
  </si>
  <si>
    <t>v/30% de Q3180 de publicidad Vencida</t>
  </si>
  <si>
    <t xml:space="preserve">Cuentas Incobrables </t>
  </si>
  <si>
    <t xml:space="preserve">      A:Reserva para cuenta Incobrables </t>
  </si>
  <si>
    <t>v/3% sobreQ9964</t>
  </si>
  <si>
    <t xml:space="preserve">Intereses Gastos </t>
  </si>
  <si>
    <t xml:space="preserve">      A:Cuentas por Pagar </t>
  </si>
  <si>
    <t xml:space="preserve">v/21% sobre Q25,700 en dos meses </t>
  </si>
  <si>
    <t>Indemnizaciónes admón</t>
  </si>
  <si>
    <t>v/8.33% sobre Q15,900</t>
  </si>
  <si>
    <t xml:space="preserve">Indemnizaciónes Ventas </t>
  </si>
  <si>
    <t>v/8.33% sobre Q19,080</t>
  </si>
  <si>
    <t xml:space="preserve">          A:Reserva para Indemnizaciónes </t>
  </si>
  <si>
    <t>v/Reservas de ley del Ejercicio</t>
  </si>
  <si>
    <t xml:space="preserve">Impuesto sobre la Renta </t>
  </si>
  <si>
    <t xml:space="preserve">           A:Impuesto sobre la Renta por Pagar</t>
  </si>
  <si>
    <t>v/Q14000.00 *5% de ISR.</t>
  </si>
  <si>
    <t>p##</t>
  </si>
  <si>
    <t xml:space="preserve">Material de Emoaque Consumido </t>
  </si>
  <si>
    <t xml:space="preserve">          A:Material de Empaque </t>
  </si>
  <si>
    <t>v/Consumo Durante el Ejercicio</t>
  </si>
  <si>
    <t xml:space="preserve">Librería "La Fortuna" Propiedad de Rosa López y Cía. S.C. </t>
  </si>
  <si>
    <t>Balance General al 31 de diciembre de 2020</t>
  </si>
  <si>
    <t xml:space="preserve">Activo </t>
  </si>
  <si>
    <t xml:space="preserve">Corriente </t>
  </si>
  <si>
    <t>Caja</t>
  </si>
  <si>
    <t xml:space="preserve">Banco De Occidente </t>
  </si>
  <si>
    <t>Clientes</t>
  </si>
  <si>
    <t xml:space="preserve">Reserva para cuentas Incobrables </t>
  </si>
  <si>
    <t xml:space="preserve">Documentos por Cobrar </t>
  </si>
  <si>
    <t xml:space="preserve">Documentos Descontados </t>
  </si>
  <si>
    <t xml:space="preserve">Deudores empleados </t>
  </si>
  <si>
    <t xml:space="preserve">Mercaderia </t>
  </si>
  <si>
    <t xml:space="preserve">Material de Empaque </t>
  </si>
  <si>
    <t xml:space="preserve">No Corriente </t>
  </si>
  <si>
    <t xml:space="preserve">Mobiliario y Equipo </t>
  </si>
  <si>
    <t xml:space="preserve">Depre. Ada Mobiliario y Equipo </t>
  </si>
  <si>
    <t xml:space="preserve">Inmuebles </t>
  </si>
  <si>
    <t xml:space="preserve">Dprec ada Inmuebles </t>
  </si>
  <si>
    <t>Vehiculos de Reparto</t>
  </si>
  <si>
    <t xml:space="preserve">Depre. Ada Vehiculos de Reparto </t>
  </si>
  <si>
    <t>Gastos de Constitución</t>
  </si>
  <si>
    <t xml:space="preserve">Amorti ada Gastos de Constitución </t>
  </si>
  <si>
    <t>Perdidas del Ejercicio deficit</t>
  </si>
  <si>
    <t xml:space="preserve">Suma del Activo </t>
  </si>
  <si>
    <t xml:space="preserve">Pasivo </t>
  </si>
  <si>
    <t xml:space="preserve">Proveedores </t>
  </si>
  <si>
    <t xml:space="preserve">Documentos por Pagar </t>
  </si>
  <si>
    <t xml:space="preserve">I.V.A por Pagar </t>
  </si>
  <si>
    <t xml:space="preserve">Comisiones Cobradas Anticipados </t>
  </si>
  <si>
    <t xml:space="preserve">Cuentas por pagar </t>
  </si>
  <si>
    <t xml:space="preserve">I.S.R Por Pagar </t>
  </si>
  <si>
    <t xml:space="preserve">Hipotecas </t>
  </si>
  <si>
    <t xml:space="preserve">Reserava para Indemnizaciones </t>
  </si>
  <si>
    <t xml:space="preserve">Suma del Pasivo </t>
  </si>
  <si>
    <t xml:space="preserve">Patrimonio Neto </t>
  </si>
  <si>
    <t xml:space="preserve">Lopez, Cuenta Capital </t>
  </si>
  <si>
    <t xml:space="preserve">Muñoz, cuenta Capital </t>
  </si>
  <si>
    <t>Suma del Pasivo y Patrimonio Neto.</t>
  </si>
  <si>
    <t xml:space="preserve">La Infrascrita Perito Contador Registrada ante la </t>
  </si>
  <si>
    <t xml:space="preserve">SAT con el Nit:31100475-3 , Que el presenta balance </t>
  </si>
  <si>
    <t>General de la librería "La Fortuna" Presenta razo-</t>
  </si>
  <si>
    <t>nablemente la situación financiera de la empresa</t>
  </si>
  <si>
    <t>de acuerdo con los principios de contabilidad Gene-</t>
  </si>
  <si>
    <t>ralmente aceptado.</t>
  </si>
  <si>
    <t xml:space="preserve">Coatepeque </t>
  </si>
  <si>
    <t>Doyli Nahomi Ixmata Pérez</t>
  </si>
  <si>
    <t xml:space="preserve">Contador </t>
  </si>
  <si>
    <t>Rosa López y Cia.S.C</t>
  </si>
  <si>
    <t>Propietario</t>
  </si>
  <si>
    <t>Librería "LA FORTUNA" propiedad de Rosa López y Cia.S.C</t>
  </si>
  <si>
    <t>Estado de Resultados del Periodo contable: 01/01/20 al 31/12/20</t>
  </si>
  <si>
    <t>Ingresos</t>
  </si>
  <si>
    <t xml:space="preserve">Ventas Brutas </t>
  </si>
  <si>
    <t xml:space="preserve">Rebajas y Dev sobre Ventas </t>
  </si>
  <si>
    <t xml:space="preserve">ventas netas </t>
  </si>
  <si>
    <t xml:space="preserve">Costo de Ventas </t>
  </si>
  <si>
    <t>mercaderias Inve No.1</t>
  </si>
  <si>
    <t xml:space="preserve">Compras </t>
  </si>
  <si>
    <t xml:space="preserve">Gastos sobre Compras </t>
  </si>
  <si>
    <t xml:space="preserve">Compras Brutas </t>
  </si>
  <si>
    <t xml:space="preserve">Rebajas y Dev sobre Compras </t>
  </si>
  <si>
    <t xml:space="preserve">Compras Netas </t>
  </si>
  <si>
    <t xml:space="preserve">Mercaderias Disponibles </t>
  </si>
  <si>
    <t>Mercaderia Inventario No.2</t>
  </si>
  <si>
    <t xml:space="preserve">Ganancia Bruta en ventas </t>
  </si>
  <si>
    <t xml:space="preserve">Gastos de Operaciones </t>
  </si>
  <si>
    <t xml:space="preserve">Gastos de Distribucion </t>
  </si>
  <si>
    <t xml:space="preserve">Combustibles y Lub consumido </t>
  </si>
  <si>
    <t xml:space="preserve">Alquileres Ventas </t>
  </si>
  <si>
    <t xml:space="preserve">Cuota IGSS Ventas </t>
  </si>
  <si>
    <t xml:space="preserve">Sueldos de Ventas </t>
  </si>
  <si>
    <t xml:space="preserve">Depreciación Mobiliario y Equipo Venta </t>
  </si>
  <si>
    <t xml:space="preserve">Depreciación Inmuebles Ventas </t>
  </si>
  <si>
    <t xml:space="preserve">Depreciación Vehiculos de Reparto </t>
  </si>
  <si>
    <t xml:space="preserve">Indemnizaciones Ventas </t>
  </si>
  <si>
    <t xml:space="preserve">Material de Empaque Consumido </t>
  </si>
  <si>
    <t xml:space="preserve">Gastos de Administración </t>
  </si>
  <si>
    <t xml:space="preserve">Alquileres Admón </t>
  </si>
  <si>
    <t xml:space="preserve">Impuesto y Contribuciones </t>
  </si>
  <si>
    <t xml:space="preserve">Cuota IGSS Admon  </t>
  </si>
  <si>
    <t xml:space="preserve">Sueldos de Admon </t>
  </si>
  <si>
    <t>Dep. Mobiliario y Equipo Admon.</t>
  </si>
  <si>
    <t xml:space="preserve">Depreciación Inmuebles Admon </t>
  </si>
  <si>
    <t xml:space="preserve">Indemnizaciones Admon </t>
  </si>
  <si>
    <t>Perdida en Gastos de Operación</t>
  </si>
  <si>
    <t xml:space="preserve">Otros Ingresos y Gastos </t>
  </si>
  <si>
    <t xml:space="preserve">Ingresos </t>
  </si>
  <si>
    <t xml:space="preserve">Comisiones Producto </t>
  </si>
  <si>
    <t xml:space="preserve">Creditos Recuperados </t>
  </si>
  <si>
    <t xml:space="preserve">Gastos </t>
  </si>
  <si>
    <t xml:space="preserve">Perdida del Ejercicio </t>
  </si>
  <si>
    <t>La Infrascrito Perito Contador Registrada ante la SAT con el NIT:2030547-4  Que el presente Estando de Resultados de la Li-</t>
  </si>
  <si>
    <t>breria "La fortuna" Presenta razonablemente de la situacion financiera de la empresa de acuerdo con principios de contabi-</t>
  </si>
  <si>
    <t>lidad general aceptados.</t>
  </si>
  <si>
    <t>Coatepeque</t>
  </si>
  <si>
    <t>Rosa López Y Cia. S.C</t>
  </si>
  <si>
    <t xml:space="preserve">Propietario </t>
  </si>
  <si>
    <t>Debe</t>
  </si>
  <si>
    <t>Haber</t>
  </si>
  <si>
    <t xml:space="preserve">Perdida </t>
  </si>
  <si>
    <t>Ganancia</t>
  </si>
  <si>
    <t>Pasivo</t>
  </si>
  <si>
    <t>Cuentas</t>
  </si>
  <si>
    <t>Balance General</t>
  </si>
  <si>
    <t>Balance de Saldos</t>
  </si>
  <si>
    <t>Ajustes</t>
  </si>
  <si>
    <t>Saldos Ajustados</t>
  </si>
  <si>
    <t xml:space="preserve">Resultados </t>
  </si>
  <si>
    <t>No.</t>
  </si>
  <si>
    <t xml:space="preserve">Banco de Occidente </t>
  </si>
  <si>
    <t xml:space="preserve">Mercaderias </t>
  </si>
  <si>
    <t xml:space="preserve">Vehiculos de Reparto </t>
  </si>
  <si>
    <t xml:space="preserve">Documentos por pagar </t>
  </si>
  <si>
    <t xml:space="preserve">Inmubles </t>
  </si>
  <si>
    <t xml:space="preserve">Combustibles y Lubricantes consumido </t>
  </si>
  <si>
    <t>Compras</t>
  </si>
  <si>
    <t xml:space="preserve">Clientes </t>
  </si>
  <si>
    <t xml:space="preserve">I.V.A por pagar </t>
  </si>
  <si>
    <t xml:space="preserve">Documentos por cobrar </t>
  </si>
  <si>
    <t xml:space="preserve">Deudores Empleados </t>
  </si>
  <si>
    <t xml:space="preserve">Rebajas y devoluciones sobre compras </t>
  </si>
  <si>
    <t>Ventas</t>
  </si>
  <si>
    <t xml:space="preserve">Impuestos Y Contribuciones </t>
  </si>
  <si>
    <t xml:space="preserve">Comisiones cobrados anticipados </t>
  </si>
  <si>
    <t xml:space="preserve">Publicidad Pagada </t>
  </si>
  <si>
    <t xml:space="preserve">Gastos sobre compras </t>
  </si>
  <si>
    <t xml:space="preserve">Cuota IGSS. Admon </t>
  </si>
  <si>
    <t xml:space="preserve">Cuota IGSS.Ventas </t>
  </si>
  <si>
    <t xml:space="preserve">Intereses Producto </t>
  </si>
  <si>
    <t xml:space="preserve">Rebajas y Devoluciones sobre Ventas </t>
  </si>
  <si>
    <t>Sueldos de Admón</t>
  </si>
  <si>
    <t xml:space="preserve">Impuestos sobre la Renta </t>
  </si>
  <si>
    <t xml:space="preserve">López, cuenta capital </t>
  </si>
  <si>
    <t xml:space="preserve">Muñoz cuenta capital </t>
  </si>
  <si>
    <t>Depre Mobiliario y Equipo Ventas</t>
  </si>
  <si>
    <t xml:space="preserve">Depre Mobiliario y Equipo Admon </t>
  </si>
  <si>
    <t xml:space="preserve">Depre Inmuebles Ventas </t>
  </si>
  <si>
    <t xml:space="preserve">Depre Inmuebles Admon </t>
  </si>
  <si>
    <t xml:space="preserve">Depre Vehiculos de reparto </t>
  </si>
  <si>
    <t xml:space="preserve">Depre ada Mobiliario y Equipo </t>
  </si>
  <si>
    <t xml:space="preserve">Depre ada Inmuebles </t>
  </si>
  <si>
    <t xml:space="preserve">Depre ada Vehiculos </t>
  </si>
  <si>
    <t>Amort Gastos de Constitución</t>
  </si>
  <si>
    <t>Amort ada Gastos de Constitución</t>
  </si>
  <si>
    <t xml:space="preserve">Cuentas por Pagar </t>
  </si>
  <si>
    <t xml:space="preserve">Publicidad Pagada Anticipidad </t>
  </si>
  <si>
    <t xml:space="preserve">Reserva para cuenta Incobrables </t>
  </si>
  <si>
    <t>Indemnizaciones Admón</t>
  </si>
  <si>
    <t xml:space="preserve">Reserva para Indemnizaciones </t>
  </si>
  <si>
    <t xml:space="preserve">Impuesto sobre la Renta por pagar </t>
  </si>
  <si>
    <t>Perdidas y Ganancias</t>
  </si>
  <si>
    <t xml:space="preserve">Perdida y Ejercicio </t>
  </si>
  <si>
    <t xml:space="preserve">Sumas Iguales </t>
  </si>
  <si>
    <t>Alquileres Admon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</si>
</sst>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Q-100A]* #,##0.00_-;\-[$Q-100A]* #,##0.00_-;_-[$Q-100A]* &quot;-&quot;??_-;_-@_-"/>
    <numFmt numFmtId="165" formatCode="_-&quot;Q&quot;* #,##0.00_-;\-&quot;Q&quot;* #,##0.00_-;_-&quot;Q&quot;* &quot;-&quot;??_-;_-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rgb="FF0070C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n">
        <color rgb="FF0070C0"/>
      </bottom>
      <diagonal/>
    </border>
    <border>
      <left style="double">
        <color rgb="FFFF0000"/>
      </left>
      <right style="double">
        <color rgb="FFFF0000"/>
      </right>
      <top style="thin">
        <color rgb="FF0070C0"/>
      </top>
      <bottom style="thin">
        <color rgb="FF0070C0"/>
      </bottom>
      <diagonal/>
    </border>
    <border>
      <left style="double">
        <color rgb="FFFF0000"/>
      </left>
      <right style="double">
        <color rgb="FFFF0000"/>
      </right>
      <top style="thin">
        <color rgb="FF0070C0"/>
      </top>
      <bottom style="double">
        <color rgb="FFFF0000"/>
      </bottom>
      <diagonal/>
    </border>
    <border>
      <left/>
      <right/>
      <top style="thin">
        <color rgb="FF0070C0"/>
      </top>
      <bottom style="double">
        <color rgb="FFFF0000"/>
      </bottom>
      <diagonal/>
    </border>
    <border>
      <left style="double">
        <color rgb="FFFF0000"/>
      </left>
      <right/>
      <top style="thin">
        <color rgb="FF0070C0"/>
      </top>
      <bottom style="thin">
        <color rgb="FF0070C0"/>
      </bottom>
      <diagonal/>
    </border>
    <border>
      <left/>
      <right style="double">
        <color rgb="FFFF0000"/>
      </right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double">
        <color rgb="FFFF0000"/>
      </left>
      <right style="double">
        <color rgb="FFFF0000"/>
      </right>
      <top style="medium">
        <color auto="1"/>
      </top>
      <bottom style="thin">
        <color rgb="FF0070C0"/>
      </bottom>
      <diagonal/>
    </border>
    <border>
      <left style="double">
        <color rgb="FFFF0000"/>
      </left>
      <right style="double">
        <color rgb="FFFF0000"/>
      </right>
      <top style="thin">
        <color rgb="FF0070C0"/>
      </top>
      <bottom/>
      <diagonal/>
    </border>
    <border>
      <left style="double">
        <color rgb="FFFF0000"/>
      </left>
      <right style="double">
        <color rgb="FFFF0000"/>
      </right>
      <top style="medium">
        <color auto="1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thin">
        <color rgb="FF0070C0"/>
      </bottom>
      <diagonal/>
    </border>
    <border>
      <left style="double">
        <color rgb="FFFF0000"/>
      </left>
      <right style="double">
        <color rgb="FFFF0000"/>
      </right>
      <top style="thin">
        <color rgb="FF0070C0"/>
      </top>
      <bottom style="medium">
        <color auto="1"/>
      </bottom>
      <diagonal/>
    </border>
    <border>
      <left/>
      <right/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 style="double">
        <color rgb="FFFF0000"/>
      </left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 style="double">
        <color rgb="FFFF0000"/>
      </left>
      <right style="double">
        <color rgb="FFFF0000"/>
      </right>
      <top style="thin">
        <color rgb="FF0070C0"/>
      </top>
      <bottom style="thin">
        <color rgb="FFFF0000"/>
      </bottom>
      <diagonal/>
    </border>
    <border>
      <left/>
      <right style="double">
        <color rgb="FFFF0000"/>
      </right>
      <top style="double">
        <color rgb="FFFF0000"/>
      </top>
      <bottom style="thin">
        <color rgb="FF0070C0"/>
      </bottom>
      <diagonal/>
    </border>
    <border>
      <left style="double">
        <color rgb="FFC00000"/>
      </left>
      <right style="double">
        <color rgb="FFFF0000"/>
      </right>
      <top style="thin">
        <color rgb="FF0070C0"/>
      </top>
      <bottom style="thin">
        <color rgb="FF0070C0"/>
      </bottom>
      <diagonal/>
    </border>
    <border>
      <left/>
      <right style="double">
        <color rgb="FFFF0000"/>
      </right>
      <top style="thin">
        <color rgb="FF0070C0"/>
      </top>
      <bottom style="double">
        <color rgb="FFFF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 applyAlignme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4" xfId="0" applyNumberFormat="1" applyBorder="1"/>
    <xf numFmtId="164" fontId="0" fillId="0" borderId="5" xfId="0" applyNumberFormat="1" applyBorder="1"/>
    <xf numFmtId="164" fontId="0" fillId="0" borderId="3" xfId="0" applyNumberFormat="1" applyBorder="1"/>
    <xf numFmtId="164" fontId="0" fillId="0" borderId="12" xfId="0" applyNumberFormat="1" applyBorder="1"/>
    <xf numFmtId="164" fontId="0" fillId="0" borderId="11" xfId="0" applyNumberFormat="1" applyBorder="1"/>
    <xf numFmtId="0" fontId="0" fillId="0" borderId="14" xfId="0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2" xfId="0" applyBorder="1"/>
    <xf numFmtId="0" fontId="0" fillId="0" borderId="0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8" xfId="0" applyBorder="1" applyAlignment="1">
      <alignment horizontal="left"/>
    </xf>
    <xf numFmtId="165" fontId="0" fillId="0" borderId="20" xfId="0" applyNumberFormat="1" applyBorder="1"/>
    <xf numFmtId="165" fontId="0" fillId="0" borderId="3" xfId="0" applyNumberFormat="1" applyBorder="1"/>
    <xf numFmtId="165" fontId="0" fillId="0" borderId="8" xfId="0" applyNumberFormat="1" applyBorder="1"/>
    <xf numFmtId="165" fontId="0" fillId="0" borderId="4" xfId="0" applyNumberFormat="1" applyBorder="1"/>
    <xf numFmtId="165" fontId="0" fillId="0" borderId="21" xfId="0" applyNumberFormat="1" applyBorder="1"/>
    <xf numFmtId="165" fontId="0" fillId="0" borderId="22" xfId="0" applyNumberFormat="1" applyBorder="1"/>
    <xf numFmtId="165" fontId="0" fillId="0" borderId="5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F0EEC-E1B8-4B0C-8407-6725D5695512}">
  <dimension ref="A1:D60"/>
  <sheetViews>
    <sheetView tabSelected="1" workbookViewId="0">
      <selection activeCell="G54" sqref="G54"/>
    </sheetView>
  </sheetViews>
  <sheetFormatPr baseColWidth="10" defaultRowHeight="15" x14ac:dyDescent="0.25"/>
  <cols>
    <col min="1" max="1" width="9.140625" customWidth="1"/>
    <col min="2" max="2" width="40.85546875" customWidth="1"/>
    <col min="3" max="4" width="19.28515625" customWidth="1"/>
  </cols>
  <sheetData>
    <row r="1" spans="1:4" ht="46.5" customHeight="1" x14ac:dyDescent="0.25">
      <c r="A1" s="26" t="s">
        <v>0</v>
      </c>
      <c r="B1" s="26"/>
      <c r="C1" s="26"/>
      <c r="D1" s="26"/>
    </row>
    <row r="2" spans="1:4" ht="15.75" thickBot="1" x14ac:dyDescent="0.3">
      <c r="A2" s="5"/>
      <c r="B2" s="5"/>
      <c r="C2" s="5"/>
      <c r="D2" s="5"/>
    </row>
    <row r="3" spans="1:4" ht="15.75" thickTop="1" x14ac:dyDescent="0.25">
      <c r="A3" s="1" t="s">
        <v>1</v>
      </c>
      <c r="B3" s="6">
        <v>31</v>
      </c>
      <c r="C3" s="1"/>
      <c r="D3" s="1"/>
    </row>
    <row r="4" spans="1:4" x14ac:dyDescent="0.25">
      <c r="A4" s="2"/>
      <c r="B4" s="2" t="s">
        <v>2</v>
      </c>
      <c r="C4" s="8">
        <v>1261.4000000000001</v>
      </c>
      <c r="D4" s="8"/>
    </row>
    <row r="5" spans="1:4" x14ac:dyDescent="0.25">
      <c r="A5" s="2"/>
      <c r="B5" s="2" t="s">
        <v>3</v>
      </c>
      <c r="C5" s="8">
        <v>540.6</v>
      </c>
      <c r="D5" s="8"/>
    </row>
    <row r="6" spans="1:4" x14ac:dyDescent="0.25">
      <c r="A6" s="2"/>
      <c r="B6" s="2" t="s">
        <v>4</v>
      </c>
      <c r="C6" s="8">
        <v>1530.38</v>
      </c>
      <c r="D6" s="8"/>
    </row>
    <row r="7" spans="1:4" x14ac:dyDescent="0.25">
      <c r="A7" s="2"/>
      <c r="B7" s="2" t="s">
        <v>5</v>
      </c>
      <c r="C7" s="8">
        <v>1252.1199999999999</v>
      </c>
      <c r="D7" s="8"/>
    </row>
    <row r="8" spans="1:4" x14ac:dyDescent="0.25">
      <c r="A8" s="2"/>
      <c r="B8" s="2" t="s">
        <v>6</v>
      </c>
      <c r="C8" s="8">
        <v>9774.98</v>
      </c>
      <c r="D8" s="8"/>
    </row>
    <row r="9" spans="1:4" x14ac:dyDescent="0.25">
      <c r="A9" s="2"/>
      <c r="B9" s="2" t="s">
        <v>7</v>
      </c>
      <c r="C9" s="8"/>
      <c r="D9" s="8">
        <v>1802</v>
      </c>
    </row>
    <row r="10" spans="1:4" x14ac:dyDescent="0.25">
      <c r="A10" s="2"/>
      <c r="B10" s="2" t="s">
        <v>8</v>
      </c>
      <c r="C10" s="8"/>
      <c r="D10" s="8"/>
    </row>
    <row r="11" spans="1:4" x14ac:dyDescent="0.25">
      <c r="A11" s="2"/>
      <c r="B11" s="2" t="s">
        <v>9</v>
      </c>
      <c r="C11" s="8"/>
      <c r="D11" s="8">
        <v>2782.5</v>
      </c>
    </row>
    <row r="12" spans="1:4" x14ac:dyDescent="0.25">
      <c r="A12" s="2"/>
      <c r="B12" s="2" t="s">
        <v>10</v>
      </c>
      <c r="C12" s="8"/>
      <c r="D12" s="8"/>
    </row>
    <row r="13" spans="1:4" x14ac:dyDescent="0.25">
      <c r="A13" s="2"/>
      <c r="B13" s="2" t="s">
        <v>11</v>
      </c>
      <c r="C13" s="8"/>
      <c r="D13" s="8">
        <v>9774.98</v>
      </c>
    </row>
    <row r="14" spans="1:4" ht="15.75" thickBot="1" x14ac:dyDescent="0.3">
      <c r="A14" s="2"/>
      <c r="B14" s="2" t="s">
        <v>12</v>
      </c>
      <c r="C14" s="11"/>
      <c r="D14" s="11"/>
    </row>
    <row r="15" spans="1:4" ht="15.75" thickBot="1" x14ac:dyDescent="0.3">
      <c r="A15" s="2"/>
      <c r="B15" s="2" t="s">
        <v>13</v>
      </c>
      <c r="C15" s="14">
        <f>C4+C5+C6+C7+C8</f>
        <v>14359.48</v>
      </c>
      <c r="D15" s="14">
        <f>D9+D11+D13</f>
        <v>14359.48</v>
      </c>
    </row>
    <row r="16" spans="1:4" ht="15.75" thickTop="1" x14ac:dyDescent="0.25">
      <c r="A16" s="2" t="s">
        <v>1</v>
      </c>
      <c r="B16" s="7">
        <v>31</v>
      </c>
      <c r="C16" s="15"/>
      <c r="D16" s="15"/>
    </row>
    <row r="17" spans="1:4" x14ac:dyDescent="0.25">
      <c r="A17" s="2"/>
      <c r="B17" s="2" t="s">
        <v>14</v>
      </c>
      <c r="C17" s="8">
        <v>1272</v>
      </c>
      <c r="D17" s="8"/>
    </row>
    <row r="18" spans="1:4" x14ac:dyDescent="0.25">
      <c r="A18" s="2"/>
      <c r="B18" s="2" t="s">
        <v>15</v>
      </c>
      <c r="C18" s="8"/>
      <c r="D18" s="8">
        <v>1272</v>
      </c>
    </row>
    <row r="19" spans="1:4" ht="15.75" thickBot="1" x14ac:dyDescent="0.3">
      <c r="A19" s="2"/>
      <c r="B19" s="2" t="s">
        <v>16</v>
      </c>
      <c r="C19" s="11"/>
      <c r="D19" s="11"/>
    </row>
    <row r="20" spans="1:4" ht="15.75" thickBot="1" x14ac:dyDescent="0.3">
      <c r="A20" s="2"/>
      <c r="B20" s="2" t="s">
        <v>17</v>
      </c>
      <c r="C20" s="14">
        <f>C17</f>
        <v>1272</v>
      </c>
      <c r="D20" s="14">
        <f>D18</f>
        <v>1272</v>
      </c>
    </row>
    <row r="21" spans="1:4" ht="15.75" thickTop="1" x14ac:dyDescent="0.25">
      <c r="A21" s="2" t="s">
        <v>1</v>
      </c>
      <c r="B21" s="7">
        <v>31</v>
      </c>
      <c r="C21" s="15"/>
      <c r="D21" s="15"/>
    </row>
    <row r="22" spans="1:4" x14ac:dyDescent="0.25">
      <c r="A22" s="2"/>
      <c r="B22" s="2" t="s">
        <v>18</v>
      </c>
      <c r="C22" s="8">
        <v>178.88</v>
      </c>
      <c r="D22" s="8"/>
    </row>
    <row r="23" spans="1:4" ht="15.75" thickBot="1" x14ac:dyDescent="0.3">
      <c r="A23" s="2"/>
      <c r="B23" s="2" t="s">
        <v>19</v>
      </c>
      <c r="C23" s="11"/>
      <c r="D23" s="11">
        <v>178.88</v>
      </c>
    </row>
    <row r="24" spans="1:4" ht="15.75" thickBot="1" x14ac:dyDescent="0.3">
      <c r="A24" s="2"/>
      <c r="B24" s="2" t="s">
        <v>20</v>
      </c>
      <c r="C24" s="14">
        <f>C22</f>
        <v>178.88</v>
      </c>
      <c r="D24" s="14">
        <f>D23</f>
        <v>178.88</v>
      </c>
    </row>
    <row r="25" spans="1:4" ht="15.75" thickTop="1" x14ac:dyDescent="0.25">
      <c r="A25" s="2" t="s">
        <v>1</v>
      </c>
      <c r="B25" s="7">
        <v>31</v>
      </c>
      <c r="C25" s="15"/>
      <c r="D25" s="15"/>
    </row>
    <row r="26" spans="1:4" x14ac:dyDescent="0.25">
      <c r="A26" s="2"/>
      <c r="B26" s="2" t="s">
        <v>21</v>
      </c>
      <c r="C26" s="8">
        <v>954</v>
      </c>
      <c r="D26" s="8"/>
    </row>
    <row r="27" spans="1:4" ht="15.75" thickBot="1" x14ac:dyDescent="0.3">
      <c r="A27" s="2"/>
      <c r="B27" s="2" t="s">
        <v>22</v>
      </c>
      <c r="C27" s="11"/>
      <c r="D27" s="11">
        <v>954</v>
      </c>
    </row>
    <row r="28" spans="1:4" ht="15.75" thickBot="1" x14ac:dyDescent="0.3">
      <c r="A28" s="2"/>
      <c r="B28" s="2" t="s">
        <v>23</v>
      </c>
      <c r="C28" s="14">
        <f>C26</f>
        <v>954</v>
      </c>
      <c r="D28" s="14">
        <f>D27</f>
        <v>954</v>
      </c>
    </row>
    <row r="29" spans="1:4" ht="15.75" thickTop="1" x14ac:dyDescent="0.25">
      <c r="A29" s="2" t="s">
        <v>1</v>
      </c>
      <c r="B29" s="7">
        <v>31</v>
      </c>
      <c r="C29" s="15"/>
      <c r="D29" s="15"/>
    </row>
    <row r="30" spans="1:4" x14ac:dyDescent="0.25">
      <c r="A30" s="2"/>
      <c r="B30" s="2" t="s">
        <v>24</v>
      </c>
      <c r="C30" s="8">
        <v>298.92</v>
      </c>
      <c r="D30" s="8"/>
    </row>
    <row r="31" spans="1:4" ht="15.75" thickBot="1" x14ac:dyDescent="0.3">
      <c r="A31" s="2"/>
      <c r="B31" s="2" t="s">
        <v>25</v>
      </c>
      <c r="C31" s="11"/>
      <c r="D31" s="11">
        <v>298.92</v>
      </c>
    </row>
    <row r="32" spans="1:4" ht="15.75" thickBot="1" x14ac:dyDescent="0.3">
      <c r="A32" s="2"/>
      <c r="B32" s="2" t="s">
        <v>26</v>
      </c>
      <c r="C32" s="14">
        <f>C30</f>
        <v>298.92</v>
      </c>
      <c r="D32" s="14">
        <f>D31</f>
        <v>298.92</v>
      </c>
    </row>
    <row r="33" spans="1:4" ht="15.75" thickTop="1" x14ac:dyDescent="0.25">
      <c r="A33" s="2" t="s">
        <v>1</v>
      </c>
      <c r="B33" s="7">
        <v>31</v>
      </c>
      <c r="C33" s="15"/>
      <c r="D33" s="15"/>
    </row>
    <row r="34" spans="1:4" x14ac:dyDescent="0.25">
      <c r="A34" s="2"/>
      <c r="B34" s="2" t="s">
        <v>27</v>
      </c>
      <c r="C34" s="8">
        <v>899.5</v>
      </c>
      <c r="D34" s="8"/>
    </row>
    <row r="35" spans="1:4" ht="15.75" thickBot="1" x14ac:dyDescent="0.3">
      <c r="A35" s="2"/>
      <c r="B35" s="2" t="s">
        <v>28</v>
      </c>
      <c r="C35" s="11"/>
      <c r="D35" s="11">
        <v>899.5</v>
      </c>
    </row>
    <row r="36" spans="1:4" ht="15.75" thickBot="1" x14ac:dyDescent="0.3">
      <c r="A36" s="2"/>
      <c r="B36" s="2" t="s">
        <v>29</v>
      </c>
      <c r="C36" s="14">
        <f>C34</f>
        <v>899.5</v>
      </c>
      <c r="D36" s="14">
        <f>D35</f>
        <v>899.5</v>
      </c>
    </row>
    <row r="37" spans="1:4" ht="15.75" thickTop="1" x14ac:dyDescent="0.25">
      <c r="A37" s="2" t="s">
        <v>1</v>
      </c>
      <c r="B37" s="7">
        <v>31</v>
      </c>
      <c r="C37" s="15"/>
      <c r="D37" s="15"/>
    </row>
    <row r="38" spans="1:4" x14ac:dyDescent="0.25">
      <c r="A38" s="2"/>
      <c r="B38" s="2" t="s">
        <v>30</v>
      </c>
      <c r="C38" s="8">
        <v>1324.47</v>
      </c>
      <c r="D38" s="8"/>
    </row>
    <row r="39" spans="1:4" x14ac:dyDescent="0.25">
      <c r="A39" s="2"/>
      <c r="B39" s="2" t="s">
        <v>31</v>
      </c>
      <c r="C39" s="8"/>
      <c r="D39" s="8"/>
    </row>
    <row r="40" spans="1:4" x14ac:dyDescent="0.25">
      <c r="A40" s="2"/>
      <c r="B40" s="2" t="s">
        <v>32</v>
      </c>
      <c r="C40" s="8">
        <v>1589.36</v>
      </c>
      <c r="D40" s="8"/>
    </row>
    <row r="41" spans="1:4" x14ac:dyDescent="0.25">
      <c r="A41" s="2"/>
      <c r="B41" s="2" t="s">
        <v>33</v>
      </c>
      <c r="C41" s="8"/>
      <c r="D41" s="8"/>
    </row>
    <row r="42" spans="1:4" ht="15.75" thickBot="1" x14ac:dyDescent="0.3">
      <c r="A42" s="2"/>
      <c r="B42" s="2" t="s">
        <v>34</v>
      </c>
      <c r="C42" s="11"/>
      <c r="D42" s="11">
        <v>2913.83</v>
      </c>
    </row>
    <row r="43" spans="1:4" ht="15.75" thickBot="1" x14ac:dyDescent="0.3">
      <c r="A43" s="2"/>
      <c r="B43" s="2" t="s">
        <v>35</v>
      </c>
      <c r="C43" s="14">
        <f>C38+C40</f>
        <v>2913.83</v>
      </c>
      <c r="D43" s="14">
        <f>D42</f>
        <v>2913.83</v>
      </c>
    </row>
    <row r="44" spans="1:4" ht="15.75" thickTop="1" x14ac:dyDescent="0.25">
      <c r="A44" s="2" t="s">
        <v>1</v>
      </c>
      <c r="B44" s="7">
        <v>31</v>
      </c>
      <c r="C44" s="15"/>
      <c r="D44" s="15"/>
    </row>
    <row r="45" spans="1:4" x14ac:dyDescent="0.25">
      <c r="A45" s="2"/>
      <c r="B45" s="2" t="s">
        <v>36</v>
      </c>
      <c r="C45" s="8">
        <v>700</v>
      </c>
      <c r="D45" s="8"/>
    </row>
    <row r="46" spans="1:4" ht="15.75" thickBot="1" x14ac:dyDescent="0.3">
      <c r="A46" s="2"/>
      <c r="B46" s="2" t="s">
        <v>37</v>
      </c>
      <c r="C46" s="11"/>
      <c r="D46" s="11">
        <v>700</v>
      </c>
    </row>
    <row r="47" spans="1:4" ht="15.75" thickBot="1" x14ac:dyDescent="0.3">
      <c r="A47" s="2"/>
      <c r="B47" s="2" t="s">
        <v>38</v>
      </c>
      <c r="C47" s="14">
        <f>C45</f>
        <v>700</v>
      </c>
      <c r="D47" s="14">
        <f>D46</f>
        <v>700</v>
      </c>
    </row>
    <row r="48" spans="1:4" ht="15.75" thickTop="1" x14ac:dyDescent="0.25">
      <c r="A48" s="2" t="s">
        <v>39</v>
      </c>
      <c r="B48" s="7">
        <v>31</v>
      </c>
      <c r="C48" s="15"/>
      <c r="D48" s="15"/>
    </row>
    <row r="49" spans="1:4" x14ac:dyDescent="0.25">
      <c r="A49" s="2"/>
      <c r="B49" s="2" t="s">
        <v>40</v>
      </c>
      <c r="C49" s="8">
        <v>2080</v>
      </c>
      <c r="D49" s="8"/>
    </row>
    <row r="50" spans="1:4" ht="15.75" thickBot="1" x14ac:dyDescent="0.3">
      <c r="A50" s="2"/>
      <c r="B50" s="2" t="s">
        <v>41</v>
      </c>
      <c r="C50" s="11"/>
      <c r="D50" s="11">
        <v>2080</v>
      </c>
    </row>
    <row r="51" spans="1:4" ht="15.75" thickBot="1" x14ac:dyDescent="0.3">
      <c r="A51" s="2"/>
      <c r="B51" s="2" t="s">
        <v>42</v>
      </c>
      <c r="C51" s="14">
        <f>C49</f>
        <v>2080</v>
      </c>
      <c r="D51" s="14">
        <f>D50</f>
        <v>2080</v>
      </c>
    </row>
    <row r="52" spans="1:4" ht="15.75" thickTop="1" x14ac:dyDescent="0.25">
      <c r="A52" s="2"/>
      <c r="B52" s="2"/>
      <c r="C52" s="15"/>
      <c r="D52" s="15"/>
    </row>
    <row r="53" spans="1:4" x14ac:dyDescent="0.25">
      <c r="A53" s="2"/>
      <c r="B53" s="2"/>
      <c r="C53" s="8"/>
      <c r="D53" s="8"/>
    </row>
    <row r="54" spans="1:4" x14ac:dyDescent="0.25">
      <c r="A54" s="2"/>
      <c r="B54" s="2"/>
      <c r="C54" s="8"/>
      <c r="D54" s="8"/>
    </row>
    <row r="55" spans="1:4" x14ac:dyDescent="0.25">
      <c r="A55" s="2"/>
      <c r="B55" s="2"/>
      <c r="C55" s="8"/>
      <c r="D55" s="8"/>
    </row>
    <row r="56" spans="1:4" x14ac:dyDescent="0.25">
      <c r="A56" s="2"/>
      <c r="B56" s="2"/>
      <c r="C56" s="8"/>
      <c r="D56" s="8"/>
    </row>
    <row r="57" spans="1:4" x14ac:dyDescent="0.25">
      <c r="A57" s="2"/>
      <c r="B57" s="2"/>
      <c r="C57" s="8"/>
      <c r="D57" s="8"/>
    </row>
    <row r="58" spans="1:4" x14ac:dyDescent="0.25">
      <c r="A58" s="2"/>
      <c r="B58" s="2"/>
      <c r="C58" s="8"/>
      <c r="D58" s="8"/>
    </row>
    <row r="59" spans="1:4" ht="15.75" thickBot="1" x14ac:dyDescent="0.3">
      <c r="A59" s="3"/>
      <c r="B59" s="3"/>
      <c r="C59" s="9"/>
      <c r="D59" s="9"/>
    </row>
    <row r="60" spans="1:4" ht="15.75" thickTop="1" x14ac:dyDescent="0.25"/>
  </sheetData>
  <mergeCells count="1">
    <mergeCell ref="A1:D1"/>
  </mergeCells>
  <printOptions horizontalCentered="1" verticalCentered="1"/>
  <pageMargins left="0.59055118110236227" right="0.59055118110236227" top="0.78740157480314965" bottom="0.78740157480314965" header="0.31496062992125984" footer="0.31496062992125984"/>
  <pageSetup paperSize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61C3B-06A0-4F6D-9377-997403D08CF9}">
  <dimension ref="A1:L184"/>
  <sheetViews>
    <sheetView topLeftCell="A33" zoomScale="75" zoomScaleNormal="75" workbookViewId="0">
      <selection activeCell="L50" sqref="L50"/>
    </sheetView>
  </sheetViews>
  <sheetFormatPr baseColWidth="10" defaultRowHeight="15" x14ac:dyDescent="0.25"/>
  <cols>
    <col min="1" max="1" width="9" customWidth="1"/>
    <col min="2" max="2" width="48.42578125" customWidth="1"/>
    <col min="3" max="3" width="19.7109375" customWidth="1"/>
    <col min="4" max="4" width="20.7109375" customWidth="1"/>
    <col min="5" max="5" width="20.42578125" customWidth="1"/>
    <col min="6" max="6" width="20.140625" customWidth="1"/>
    <col min="7" max="7" width="20.7109375" customWidth="1"/>
    <col min="8" max="8" width="19.7109375" customWidth="1"/>
    <col min="9" max="9" width="17.5703125" customWidth="1"/>
    <col min="10" max="10" width="19.140625" customWidth="1"/>
    <col min="11" max="11" width="20.5703125" customWidth="1"/>
    <col min="12" max="12" width="20.85546875" customWidth="1"/>
  </cols>
  <sheetData>
    <row r="1" spans="1:12" ht="44.25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2" ht="15.75" thickBot="1" x14ac:dyDescent="0.3">
      <c r="A2" s="4" t="s">
        <v>151</v>
      </c>
      <c r="B2" s="4"/>
      <c r="C2" s="28" t="s">
        <v>147</v>
      </c>
      <c r="D2" s="28"/>
      <c r="E2" s="28" t="s">
        <v>148</v>
      </c>
      <c r="F2" s="28"/>
      <c r="G2" s="28" t="s">
        <v>149</v>
      </c>
      <c r="H2" s="28"/>
      <c r="I2" s="28" t="s">
        <v>150</v>
      </c>
      <c r="J2" s="28"/>
      <c r="K2" s="28" t="s">
        <v>146</v>
      </c>
      <c r="L2" s="28"/>
    </row>
    <row r="3" spans="1:12" ht="16.5" thickTop="1" thickBot="1" x14ac:dyDescent="0.3">
      <c r="A3" s="23"/>
      <c r="B3" s="24" t="s">
        <v>145</v>
      </c>
      <c r="C3" s="24" t="s">
        <v>140</v>
      </c>
      <c r="D3" s="24" t="s">
        <v>141</v>
      </c>
      <c r="E3" s="24" t="s">
        <v>140</v>
      </c>
      <c r="F3" s="24" t="s">
        <v>141</v>
      </c>
      <c r="G3" s="24" t="s">
        <v>140</v>
      </c>
      <c r="H3" s="24" t="s">
        <v>141</v>
      </c>
      <c r="I3" s="24" t="s">
        <v>142</v>
      </c>
      <c r="J3" s="24" t="s">
        <v>143</v>
      </c>
      <c r="K3" s="24" t="s">
        <v>45</v>
      </c>
      <c r="L3" s="25" t="s">
        <v>144</v>
      </c>
    </row>
    <row r="4" spans="1:12" ht="15.75" thickTop="1" x14ac:dyDescent="0.25">
      <c r="A4" s="13">
        <v>1</v>
      </c>
      <c r="B4" s="13" t="s">
        <v>47</v>
      </c>
      <c r="C4" s="37">
        <v>16960</v>
      </c>
      <c r="D4" s="38"/>
      <c r="E4" s="38"/>
      <c r="F4" s="38"/>
      <c r="G4" s="38">
        <v>16960</v>
      </c>
      <c r="H4" s="38"/>
      <c r="I4" s="38"/>
      <c r="J4" s="38"/>
      <c r="K4" s="38">
        <v>16960</v>
      </c>
      <c r="L4" s="38"/>
    </row>
    <row r="5" spans="1:12" x14ac:dyDescent="0.25">
      <c r="A5" s="2">
        <v>2</v>
      </c>
      <c r="B5" s="2" t="s">
        <v>152</v>
      </c>
      <c r="C5" s="39">
        <v>24380</v>
      </c>
      <c r="D5" s="40"/>
      <c r="E5" s="40"/>
      <c r="F5" s="40"/>
      <c r="G5" s="40">
        <v>24380</v>
      </c>
      <c r="H5" s="40"/>
      <c r="I5" s="40"/>
      <c r="J5" s="40"/>
      <c r="K5" s="40">
        <v>24380</v>
      </c>
      <c r="L5" s="40"/>
    </row>
    <row r="6" spans="1:12" x14ac:dyDescent="0.25">
      <c r="A6" s="2">
        <v>3</v>
      </c>
      <c r="B6" s="2" t="s">
        <v>57</v>
      </c>
      <c r="C6" s="39">
        <v>9010</v>
      </c>
      <c r="D6" s="40"/>
      <c r="E6" s="40"/>
      <c r="F6" s="40"/>
      <c r="G6" s="40">
        <v>9010</v>
      </c>
      <c r="H6" s="40"/>
      <c r="I6" s="40"/>
      <c r="J6" s="40"/>
      <c r="K6" s="40">
        <v>9010</v>
      </c>
      <c r="L6" s="40"/>
    </row>
    <row r="7" spans="1:12" x14ac:dyDescent="0.25">
      <c r="A7" s="2">
        <v>4</v>
      </c>
      <c r="B7" s="2" t="s">
        <v>63</v>
      </c>
      <c r="C7" s="39">
        <v>6360</v>
      </c>
      <c r="D7" s="40"/>
      <c r="E7" s="40"/>
      <c r="F7" s="40"/>
      <c r="G7" s="40">
        <v>6360</v>
      </c>
      <c r="H7" s="40"/>
      <c r="I7" s="40"/>
      <c r="J7" s="40"/>
      <c r="K7" s="40">
        <v>6360</v>
      </c>
      <c r="L7" s="40"/>
    </row>
    <row r="8" spans="1:12" x14ac:dyDescent="0.25">
      <c r="A8" s="2">
        <v>5</v>
      </c>
      <c r="B8" s="2" t="s">
        <v>153</v>
      </c>
      <c r="C8" s="39">
        <v>42400</v>
      </c>
      <c r="D8" s="40"/>
      <c r="E8" s="40"/>
      <c r="F8" s="40"/>
      <c r="G8" s="40">
        <v>42400</v>
      </c>
      <c r="H8" s="40"/>
      <c r="I8" s="40">
        <v>42400</v>
      </c>
      <c r="J8" s="40">
        <v>38000</v>
      </c>
      <c r="K8" s="40">
        <v>38000</v>
      </c>
      <c r="L8" s="40"/>
    </row>
    <row r="9" spans="1:12" x14ac:dyDescent="0.25">
      <c r="A9" s="2">
        <v>6</v>
      </c>
      <c r="B9" s="2" t="s">
        <v>68</v>
      </c>
      <c r="C9" s="39"/>
      <c r="D9" s="40">
        <v>10070</v>
      </c>
      <c r="E9" s="40"/>
      <c r="F9" s="40"/>
      <c r="G9" s="40"/>
      <c r="H9" s="40">
        <v>10070</v>
      </c>
      <c r="I9" s="40"/>
      <c r="J9" s="40"/>
      <c r="K9" s="40"/>
      <c r="L9" s="40">
        <v>10070</v>
      </c>
    </row>
    <row r="10" spans="1:12" x14ac:dyDescent="0.25">
      <c r="A10" s="2">
        <v>7</v>
      </c>
      <c r="B10" s="2" t="s">
        <v>154</v>
      </c>
      <c r="C10" s="39">
        <v>53000</v>
      </c>
      <c r="D10" s="40"/>
      <c r="E10" s="40"/>
      <c r="F10" s="40"/>
      <c r="G10" s="40">
        <v>53000</v>
      </c>
      <c r="H10" s="40"/>
      <c r="I10" s="40"/>
      <c r="J10" s="40"/>
      <c r="K10" s="40">
        <v>53000</v>
      </c>
      <c r="L10" s="40"/>
    </row>
    <row r="11" spans="1:12" x14ac:dyDescent="0.25">
      <c r="A11" s="2">
        <v>8</v>
      </c>
      <c r="B11" s="2" t="s">
        <v>155</v>
      </c>
      <c r="C11" s="39"/>
      <c r="D11" s="40">
        <v>8480</v>
      </c>
      <c r="E11" s="40"/>
      <c r="F11" s="40"/>
      <c r="G11" s="40"/>
      <c r="H11" s="40">
        <v>8480</v>
      </c>
      <c r="I11" s="40"/>
      <c r="J11" s="40"/>
      <c r="K11" s="40"/>
      <c r="L11" s="40">
        <v>8480</v>
      </c>
    </row>
    <row r="12" spans="1:12" x14ac:dyDescent="0.25">
      <c r="A12" s="2">
        <v>9</v>
      </c>
      <c r="B12" s="2" t="s">
        <v>156</v>
      </c>
      <c r="C12" s="39">
        <v>79500</v>
      </c>
      <c r="D12" s="40"/>
      <c r="E12" s="40"/>
      <c r="F12" s="40"/>
      <c r="G12" s="40">
        <v>79500</v>
      </c>
      <c r="H12" s="40"/>
      <c r="I12" s="40"/>
      <c r="J12" s="40"/>
      <c r="K12" s="40">
        <v>79500</v>
      </c>
      <c r="L12" s="40"/>
    </row>
    <row r="13" spans="1:12" x14ac:dyDescent="0.25">
      <c r="A13" s="2">
        <v>10</v>
      </c>
      <c r="B13" s="2" t="s">
        <v>157</v>
      </c>
      <c r="C13" s="39">
        <v>3180</v>
      </c>
      <c r="D13" s="40"/>
      <c r="E13" s="40"/>
      <c r="F13" s="40"/>
      <c r="G13" s="40">
        <v>3180</v>
      </c>
      <c r="H13" s="40"/>
      <c r="I13" s="40">
        <v>3180</v>
      </c>
      <c r="J13" s="40"/>
      <c r="K13" s="40"/>
      <c r="L13" s="40"/>
    </row>
    <row r="14" spans="1:12" x14ac:dyDescent="0.25">
      <c r="A14" s="2">
        <v>11</v>
      </c>
      <c r="B14" s="2" t="s">
        <v>158</v>
      </c>
      <c r="C14" s="39">
        <v>30900</v>
      </c>
      <c r="D14" s="40"/>
      <c r="E14" s="40"/>
      <c r="F14" s="40"/>
      <c r="G14" s="40">
        <v>30900</v>
      </c>
      <c r="H14" s="40"/>
      <c r="I14" s="40">
        <v>30900</v>
      </c>
      <c r="J14" s="40"/>
      <c r="K14" s="40"/>
      <c r="L14" s="40"/>
    </row>
    <row r="15" spans="1:12" x14ac:dyDescent="0.25">
      <c r="A15" s="2">
        <v>12</v>
      </c>
      <c r="B15" s="2" t="s">
        <v>159</v>
      </c>
      <c r="C15" s="39">
        <v>6784</v>
      </c>
      <c r="D15" s="40"/>
      <c r="E15" s="40"/>
      <c r="F15" s="40"/>
      <c r="G15" s="40">
        <v>6784</v>
      </c>
      <c r="H15" s="40"/>
      <c r="I15" s="40"/>
      <c r="J15" s="40"/>
      <c r="K15" s="40">
        <v>6784</v>
      </c>
      <c r="L15" s="40"/>
    </row>
    <row r="16" spans="1:12" x14ac:dyDescent="0.25">
      <c r="A16" s="2">
        <v>13</v>
      </c>
      <c r="B16" s="2" t="s">
        <v>196</v>
      </c>
      <c r="C16" s="39">
        <v>12720</v>
      </c>
      <c r="D16" s="40"/>
      <c r="E16" s="40"/>
      <c r="F16" s="40"/>
      <c r="G16" s="40">
        <v>12720</v>
      </c>
      <c r="H16" s="40"/>
      <c r="I16" s="40">
        <v>12720</v>
      </c>
      <c r="J16" s="40"/>
      <c r="K16" s="40"/>
      <c r="L16" s="40"/>
    </row>
    <row r="17" spans="1:12" x14ac:dyDescent="0.25">
      <c r="A17" s="2">
        <v>14</v>
      </c>
      <c r="B17" s="2" t="s">
        <v>111</v>
      </c>
      <c r="C17" s="39">
        <v>15900</v>
      </c>
      <c r="D17" s="40"/>
      <c r="E17" s="40"/>
      <c r="F17" s="40"/>
      <c r="G17" s="40">
        <v>15900</v>
      </c>
      <c r="H17" s="40"/>
      <c r="I17" s="40">
        <v>15900</v>
      </c>
      <c r="J17" s="40"/>
      <c r="K17" s="40"/>
      <c r="L17" s="40"/>
    </row>
    <row r="18" spans="1:12" x14ac:dyDescent="0.25">
      <c r="A18" s="2">
        <v>15</v>
      </c>
      <c r="B18" s="2" t="s">
        <v>74</v>
      </c>
      <c r="C18" s="39"/>
      <c r="D18" s="40">
        <v>25700</v>
      </c>
      <c r="E18" s="40"/>
      <c r="F18" s="40"/>
      <c r="G18" s="40"/>
      <c r="H18" s="40">
        <v>25700</v>
      </c>
      <c r="I18" s="40"/>
      <c r="J18" s="40"/>
      <c r="K18" s="40"/>
      <c r="L18" s="40">
        <v>25700</v>
      </c>
    </row>
    <row r="19" spans="1:12" x14ac:dyDescent="0.25">
      <c r="A19" s="2">
        <v>16</v>
      </c>
      <c r="B19" s="2" t="s">
        <v>160</v>
      </c>
      <c r="C19" s="39"/>
      <c r="D19" s="40">
        <v>954</v>
      </c>
      <c r="E19" s="40"/>
      <c r="F19" s="40"/>
      <c r="G19" s="40"/>
      <c r="H19" s="40">
        <v>954</v>
      </c>
      <c r="I19" s="40"/>
      <c r="J19" s="40"/>
      <c r="K19" s="40"/>
      <c r="L19" s="40">
        <v>954</v>
      </c>
    </row>
    <row r="20" spans="1:12" x14ac:dyDescent="0.25">
      <c r="A20" s="2">
        <v>17</v>
      </c>
      <c r="B20" s="2" t="s">
        <v>161</v>
      </c>
      <c r="C20" s="39">
        <v>3180</v>
      </c>
      <c r="D20" s="40"/>
      <c r="E20" s="40"/>
      <c r="F20" s="40"/>
      <c r="G20" s="40">
        <v>3180</v>
      </c>
      <c r="H20" s="40"/>
      <c r="I20" s="40"/>
      <c r="J20" s="40"/>
      <c r="K20" s="40">
        <v>3180</v>
      </c>
      <c r="L20" s="40"/>
    </row>
    <row r="21" spans="1:12" x14ac:dyDescent="0.25">
      <c r="A21" s="2">
        <v>18</v>
      </c>
      <c r="B21" s="2" t="s">
        <v>130</v>
      </c>
      <c r="C21" s="39"/>
      <c r="D21" s="40">
        <v>5300</v>
      </c>
      <c r="E21" s="40"/>
      <c r="F21" s="40"/>
      <c r="G21" s="40"/>
      <c r="H21" s="40">
        <v>5300</v>
      </c>
      <c r="I21" s="40"/>
      <c r="J21" s="40">
        <v>5300</v>
      </c>
      <c r="K21" s="40"/>
      <c r="L21" s="40"/>
    </row>
    <row r="22" spans="1:12" x14ac:dyDescent="0.25">
      <c r="A22" s="2">
        <v>19</v>
      </c>
      <c r="B22" s="2" t="s">
        <v>162</v>
      </c>
      <c r="C22" s="39">
        <v>4500</v>
      </c>
      <c r="D22" s="40"/>
      <c r="E22" s="40"/>
      <c r="F22" s="40"/>
      <c r="G22" s="40">
        <v>4500</v>
      </c>
      <c r="H22" s="40"/>
      <c r="I22" s="40"/>
      <c r="J22" s="40"/>
      <c r="K22" s="40">
        <v>4500</v>
      </c>
      <c r="L22" s="40"/>
    </row>
    <row r="23" spans="1:12" x14ac:dyDescent="0.25">
      <c r="A23" s="2">
        <v>20</v>
      </c>
      <c r="B23" s="2" t="s">
        <v>55</v>
      </c>
      <c r="C23" s="39">
        <v>3180</v>
      </c>
      <c r="D23" s="40"/>
      <c r="E23" s="40"/>
      <c r="F23" s="40">
        <v>2080</v>
      </c>
      <c r="G23" s="40">
        <f>C23-F23</f>
        <v>1100</v>
      </c>
      <c r="H23" s="40"/>
      <c r="I23" s="40"/>
      <c r="J23" s="40"/>
      <c r="K23" s="40">
        <v>1100</v>
      </c>
      <c r="L23" s="40"/>
    </row>
    <row r="24" spans="1:12" x14ac:dyDescent="0.25">
      <c r="A24" s="2">
        <v>21</v>
      </c>
      <c r="B24" s="2" t="s">
        <v>163</v>
      </c>
      <c r="C24" s="39"/>
      <c r="D24" s="40">
        <v>1185</v>
      </c>
      <c r="E24" s="40"/>
      <c r="F24" s="40"/>
      <c r="G24" s="40"/>
      <c r="H24" s="40">
        <v>1185</v>
      </c>
      <c r="I24" s="40"/>
      <c r="J24" s="40">
        <v>1185</v>
      </c>
      <c r="K24" s="40"/>
      <c r="L24" s="40"/>
    </row>
    <row r="25" spans="1:12" x14ac:dyDescent="0.25">
      <c r="A25" s="2">
        <v>22</v>
      </c>
      <c r="B25" s="2" t="s">
        <v>164</v>
      </c>
      <c r="C25" s="39"/>
      <c r="D25" s="40">
        <v>135000</v>
      </c>
      <c r="E25" s="40"/>
      <c r="F25" s="40"/>
      <c r="G25" s="40"/>
      <c r="H25" s="40">
        <v>135000</v>
      </c>
      <c r="I25" s="40"/>
      <c r="J25" s="40">
        <v>135000</v>
      </c>
      <c r="K25" s="40"/>
      <c r="L25" s="40"/>
    </row>
    <row r="26" spans="1:12" x14ac:dyDescent="0.25">
      <c r="A26" s="2">
        <v>23</v>
      </c>
      <c r="B26" s="2" t="s">
        <v>165</v>
      </c>
      <c r="C26" s="39">
        <v>477</v>
      </c>
      <c r="D26" s="40"/>
      <c r="E26" s="40">
        <v>178.87799999999999</v>
      </c>
      <c r="F26" s="40"/>
      <c r="G26" s="40">
        <f>C26+E26</f>
        <v>655.87799999999993</v>
      </c>
      <c r="H26" s="40"/>
      <c r="I26" s="40">
        <v>655.88</v>
      </c>
      <c r="J26" s="40"/>
      <c r="K26" s="40"/>
      <c r="L26" s="40"/>
    </row>
    <row r="27" spans="1:12" x14ac:dyDescent="0.25">
      <c r="A27" s="2">
        <v>24</v>
      </c>
      <c r="B27" s="2" t="s">
        <v>52</v>
      </c>
      <c r="C27" s="39"/>
      <c r="D27" s="40">
        <v>1060</v>
      </c>
      <c r="E27" s="40"/>
      <c r="F27" s="40"/>
      <c r="G27" s="40"/>
      <c r="H27" s="40">
        <v>1060</v>
      </c>
      <c r="I27" s="40"/>
      <c r="J27" s="40"/>
      <c r="K27" s="40"/>
      <c r="L27" s="40">
        <v>1060</v>
      </c>
    </row>
    <row r="28" spans="1:12" x14ac:dyDescent="0.25">
      <c r="A28" s="2">
        <v>25</v>
      </c>
      <c r="B28" s="2" t="s">
        <v>27</v>
      </c>
      <c r="C28" s="39">
        <v>954</v>
      </c>
      <c r="D28" s="40"/>
      <c r="E28" s="40">
        <v>899.5</v>
      </c>
      <c r="F28" s="40"/>
      <c r="G28" s="40">
        <f>C28+E28</f>
        <v>1853.5</v>
      </c>
      <c r="H28" s="40"/>
      <c r="I28" s="40">
        <v>1853.5</v>
      </c>
      <c r="J28" s="40"/>
      <c r="K28" s="40"/>
      <c r="L28" s="40"/>
    </row>
    <row r="29" spans="1:12" x14ac:dyDescent="0.25">
      <c r="A29" s="2">
        <v>26</v>
      </c>
      <c r="B29" s="2" t="s">
        <v>166</v>
      </c>
      <c r="C29" s="39"/>
      <c r="D29" s="40">
        <v>927.5</v>
      </c>
      <c r="E29" s="40"/>
      <c r="F29" s="40"/>
      <c r="G29" s="40"/>
      <c r="H29" s="40">
        <v>927.5</v>
      </c>
      <c r="I29" s="40"/>
      <c r="J29" s="40"/>
      <c r="K29" s="40"/>
      <c r="L29" s="40">
        <v>927.5</v>
      </c>
    </row>
    <row r="30" spans="1:12" x14ac:dyDescent="0.25">
      <c r="A30" s="2">
        <v>27</v>
      </c>
      <c r="B30" s="2" t="s">
        <v>167</v>
      </c>
      <c r="C30" s="39">
        <v>3180</v>
      </c>
      <c r="D30" s="40"/>
      <c r="E30" s="40"/>
      <c r="F30" s="40">
        <v>954</v>
      </c>
      <c r="G30" s="40">
        <f>C30-F30</f>
        <v>2226</v>
      </c>
      <c r="H30" s="40"/>
      <c r="I30" s="40">
        <v>2226</v>
      </c>
      <c r="J30" s="40"/>
      <c r="K30" s="40"/>
      <c r="L30" s="40"/>
    </row>
    <row r="31" spans="1:12" x14ac:dyDescent="0.25">
      <c r="A31" s="2">
        <v>28</v>
      </c>
      <c r="B31" s="2" t="s">
        <v>168</v>
      </c>
      <c r="C31" s="39">
        <v>5030</v>
      </c>
      <c r="D31" s="40"/>
      <c r="E31" s="40"/>
      <c r="F31" s="40"/>
      <c r="G31" s="40">
        <v>5030</v>
      </c>
      <c r="H31" s="40"/>
      <c r="I31" s="40">
        <v>5030</v>
      </c>
      <c r="J31" s="40"/>
      <c r="K31" s="40"/>
      <c r="L31" s="40"/>
    </row>
    <row r="32" spans="1:12" x14ac:dyDescent="0.25">
      <c r="A32" s="2">
        <v>29</v>
      </c>
      <c r="B32" s="2" t="s">
        <v>169</v>
      </c>
      <c r="C32" s="39">
        <v>1272</v>
      </c>
      <c r="D32" s="40"/>
      <c r="E32" s="40"/>
      <c r="F32" s="40"/>
      <c r="G32" s="40">
        <v>1272</v>
      </c>
      <c r="H32" s="40"/>
      <c r="I32" s="40">
        <v>1272</v>
      </c>
      <c r="J32" s="40"/>
      <c r="K32" s="40"/>
      <c r="L32" s="40"/>
    </row>
    <row r="33" spans="1:12" x14ac:dyDescent="0.25">
      <c r="A33" s="2">
        <v>30</v>
      </c>
      <c r="B33" s="2" t="s">
        <v>170</v>
      </c>
      <c r="C33" s="39">
        <v>1590</v>
      </c>
      <c r="D33" s="40"/>
      <c r="E33" s="40"/>
      <c r="F33" s="40"/>
      <c r="G33" s="40">
        <v>1590</v>
      </c>
      <c r="H33" s="40"/>
      <c r="I33" s="40">
        <v>1590</v>
      </c>
      <c r="J33" s="40"/>
      <c r="K33" s="40"/>
      <c r="L33" s="40"/>
    </row>
    <row r="34" spans="1:12" x14ac:dyDescent="0.25">
      <c r="A34" s="2">
        <v>31</v>
      </c>
      <c r="B34" s="2" t="s">
        <v>131</v>
      </c>
      <c r="C34" s="39"/>
      <c r="D34" s="40">
        <v>1060</v>
      </c>
      <c r="E34" s="40"/>
      <c r="F34" s="40"/>
      <c r="G34" s="40"/>
      <c r="H34" s="40">
        <v>1060</v>
      </c>
      <c r="I34" s="40"/>
      <c r="J34" s="40">
        <v>1060</v>
      </c>
      <c r="K34" s="40"/>
      <c r="L34" s="40"/>
    </row>
    <row r="35" spans="1:12" x14ac:dyDescent="0.25">
      <c r="A35" s="2">
        <v>32</v>
      </c>
      <c r="B35" s="2" t="s">
        <v>171</v>
      </c>
      <c r="C35" s="39"/>
      <c r="D35" s="40">
        <v>1272</v>
      </c>
      <c r="E35" s="40"/>
      <c r="F35" s="40"/>
      <c r="G35" s="40"/>
      <c r="H35" s="40">
        <v>1272</v>
      </c>
      <c r="I35" s="40"/>
      <c r="J35" s="40">
        <v>1272</v>
      </c>
      <c r="K35" s="40"/>
      <c r="L35" s="40"/>
    </row>
    <row r="36" spans="1:12" x14ac:dyDescent="0.25">
      <c r="A36" s="2">
        <v>33</v>
      </c>
      <c r="B36" s="2" t="s">
        <v>172</v>
      </c>
      <c r="C36" s="39">
        <v>1484</v>
      </c>
      <c r="D36" s="40"/>
      <c r="E36" s="40"/>
      <c r="F36" s="40"/>
      <c r="G36" s="40">
        <v>1484</v>
      </c>
      <c r="H36" s="40"/>
      <c r="I36" s="40">
        <v>1484</v>
      </c>
      <c r="J36" s="40"/>
      <c r="K36" s="40"/>
      <c r="L36" s="40"/>
    </row>
    <row r="37" spans="1:12" x14ac:dyDescent="0.25">
      <c r="A37" s="2">
        <v>34</v>
      </c>
      <c r="B37" s="2" t="s">
        <v>173</v>
      </c>
      <c r="C37" s="39">
        <v>15900</v>
      </c>
      <c r="D37" s="40"/>
      <c r="E37" s="40"/>
      <c r="F37" s="40"/>
      <c r="G37" s="40">
        <v>15900</v>
      </c>
      <c r="H37" s="40"/>
      <c r="I37" s="40">
        <v>15900</v>
      </c>
      <c r="J37" s="40"/>
      <c r="K37" s="40"/>
      <c r="L37" s="40"/>
    </row>
    <row r="38" spans="1:12" x14ac:dyDescent="0.25">
      <c r="A38" s="2">
        <v>35</v>
      </c>
      <c r="B38" s="2" t="s">
        <v>113</v>
      </c>
      <c r="C38" s="39">
        <v>19080</v>
      </c>
      <c r="D38" s="40"/>
      <c r="E38" s="40"/>
      <c r="F38" s="40"/>
      <c r="G38" s="40">
        <v>19080</v>
      </c>
      <c r="H38" s="40"/>
      <c r="I38" s="40">
        <v>19080</v>
      </c>
      <c r="J38" s="40"/>
      <c r="K38" s="40"/>
      <c r="L38" s="40"/>
    </row>
    <row r="39" spans="1:12" x14ac:dyDescent="0.25">
      <c r="A39" s="2">
        <v>36</v>
      </c>
      <c r="B39" s="2" t="s">
        <v>174</v>
      </c>
      <c r="C39" s="39">
        <v>6293.8</v>
      </c>
      <c r="D39" s="40"/>
      <c r="E39" s="40">
        <v>700</v>
      </c>
      <c r="F39" s="40"/>
      <c r="G39" s="40">
        <f>C39+E39</f>
        <v>6993.8</v>
      </c>
      <c r="H39" s="40"/>
      <c r="I39" s="40">
        <v>6993.8</v>
      </c>
      <c r="J39" s="40"/>
      <c r="K39" s="40"/>
      <c r="L39" s="40"/>
    </row>
    <row r="40" spans="1:12" x14ac:dyDescent="0.25">
      <c r="A40" s="2">
        <v>37</v>
      </c>
      <c r="B40" s="2" t="s">
        <v>175</v>
      </c>
      <c r="C40" s="39"/>
      <c r="D40" s="40">
        <v>88103.15</v>
      </c>
      <c r="E40" s="40"/>
      <c r="F40" s="40"/>
      <c r="G40" s="40"/>
      <c r="H40" s="40">
        <v>88103.15</v>
      </c>
      <c r="I40" s="40"/>
      <c r="J40" s="40"/>
      <c r="K40" s="40"/>
      <c r="L40" s="40">
        <v>88103.15</v>
      </c>
    </row>
    <row r="41" spans="1:12" x14ac:dyDescent="0.25">
      <c r="A41" s="2">
        <v>38</v>
      </c>
      <c r="B41" s="2" t="s">
        <v>176</v>
      </c>
      <c r="C41" s="39"/>
      <c r="D41" s="40">
        <v>88103.15</v>
      </c>
      <c r="E41" s="40"/>
      <c r="F41" s="40"/>
      <c r="G41" s="40"/>
      <c r="H41" s="40">
        <v>88103.15</v>
      </c>
      <c r="I41" s="40"/>
      <c r="J41" s="40"/>
      <c r="K41" s="40"/>
      <c r="L41" s="40">
        <v>88103.15</v>
      </c>
    </row>
    <row r="42" spans="1:12" x14ac:dyDescent="0.25">
      <c r="A42" s="2">
        <v>39</v>
      </c>
      <c r="B42" s="2" t="s">
        <v>177</v>
      </c>
      <c r="C42" s="39"/>
      <c r="D42" s="40"/>
      <c r="E42" s="40">
        <v>1261.4000000000001</v>
      </c>
      <c r="F42" s="40"/>
      <c r="G42" s="40">
        <v>1261.4000000000001</v>
      </c>
      <c r="H42" s="40"/>
      <c r="I42" s="40">
        <v>1261.4000000000001</v>
      </c>
      <c r="J42" s="40"/>
      <c r="K42" s="40"/>
      <c r="L42" s="40"/>
    </row>
    <row r="43" spans="1:12" x14ac:dyDescent="0.25">
      <c r="A43" s="2">
        <v>40</v>
      </c>
      <c r="B43" s="2" t="s">
        <v>178</v>
      </c>
      <c r="C43" s="39"/>
      <c r="D43" s="40"/>
      <c r="E43" s="40">
        <v>540.6</v>
      </c>
      <c r="F43" s="40"/>
      <c r="G43" s="40">
        <v>540.6</v>
      </c>
      <c r="H43" s="40"/>
      <c r="I43" s="40">
        <v>540.6</v>
      </c>
      <c r="J43" s="40"/>
      <c r="K43" s="40"/>
      <c r="L43" s="40"/>
    </row>
    <row r="44" spans="1:12" x14ac:dyDescent="0.25">
      <c r="A44" s="2">
        <v>41</v>
      </c>
      <c r="B44" s="2" t="s">
        <v>179</v>
      </c>
      <c r="C44" s="39"/>
      <c r="D44" s="40"/>
      <c r="E44" s="40">
        <v>1530.38</v>
      </c>
      <c r="F44" s="40"/>
      <c r="G44" s="40">
        <v>1530.38</v>
      </c>
      <c r="H44" s="40"/>
      <c r="I44" s="40">
        <v>1530.38</v>
      </c>
      <c r="J44" s="40"/>
      <c r="K44" s="40"/>
      <c r="L44" s="40"/>
    </row>
    <row r="45" spans="1:12" x14ac:dyDescent="0.25">
      <c r="A45" s="2">
        <v>42</v>
      </c>
      <c r="B45" s="2" t="s">
        <v>180</v>
      </c>
      <c r="C45" s="39"/>
      <c r="D45" s="40"/>
      <c r="E45" s="40">
        <v>1252.1199999999999</v>
      </c>
      <c r="F45" s="40"/>
      <c r="G45" s="40">
        <v>1252.1199999999999</v>
      </c>
      <c r="H45" s="40"/>
      <c r="I45" s="40">
        <v>1252.1199999999999</v>
      </c>
      <c r="J45" s="40"/>
      <c r="K45" s="40"/>
      <c r="L45" s="40"/>
    </row>
    <row r="46" spans="1:12" x14ac:dyDescent="0.25">
      <c r="A46" s="2">
        <v>43</v>
      </c>
      <c r="B46" s="2" t="s">
        <v>181</v>
      </c>
      <c r="C46" s="39"/>
      <c r="D46" s="40"/>
      <c r="E46" s="40">
        <v>9774.98</v>
      </c>
      <c r="F46" s="40"/>
      <c r="G46" s="40">
        <v>9774.98</v>
      </c>
      <c r="H46" s="40"/>
      <c r="I46" s="40">
        <v>9774.98</v>
      </c>
      <c r="J46" s="40"/>
      <c r="K46" s="40"/>
      <c r="L46" s="40"/>
    </row>
    <row r="47" spans="1:12" x14ac:dyDescent="0.25">
      <c r="A47" s="2">
        <v>44</v>
      </c>
      <c r="B47" s="2" t="s">
        <v>182</v>
      </c>
      <c r="C47" s="39"/>
      <c r="D47" s="40"/>
      <c r="E47" s="40"/>
      <c r="F47" s="40">
        <v>1802</v>
      </c>
      <c r="G47" s="40"/>
      <c r="H47" s="40">
        <v>1802</v>
      </c>
      <c r="I47" s="40"/>
      <c r="J47" s="40"/>
      <c r="K47" s="40"/>
      <c r="L47" s="40">
        <v>1802</v>
      </c>
    </row>
    <row r="48" spans="1:12" x14ac:dyDescent="0.25">
      <c r="A48" s="2">
        <v>45</v>
      </c>
      <c r="B48" s="2" t="s">
        <v>183</v>
      </c>
      <c r="C48" s="39"/>
      <c r="D48" s="40"/>
      <c r="E48" s="40"/>
      <c r="F48" s="40">
        <v>2782.5</v>
      </c>
      <c r="G48" s="40"/>
      <c r="H48" s="40">
        <v>2782.5</v>
      </c>
      <c r="I48" s="40"/>
      <c r="J48" s="40"/>
      <c r="K48" s="40"/>
      <c r="L48" s="40">
        <v>2782.5</v>
      </c>
    </row>
    <row r="49" spans="1:12" x14ac:dyDescent="0.25">
      <c r="A49" s="2">
        <v>46</v>
      </c>
      <c r="B49" s="2" t="s">
        <v>184</v>
      </c>
      <c r="C49" s="39"/>
      <c r="D49" s="40"/>
      <c r="E49" s="40"/>
      <c r="F49" s="40">
        <v>9774.98</v>
      </c>
      <c r="G49" s="40"/>
      <c r="H49" s="40">
        <v>9774.98</v>
      </c>
      <c r="I49" s="40"/>
      <c r="J49" s="40"/>
      <c r="K49" s="40"/>
      <c r="L49" s="40">
        <v>9774.98</v>
      </c>
    </row>
    <row r="50" spans="1:12" x14ac:dyDescent="0.25">
      <c r="A50" s="2">
        <v>47</v>
      </c>
      <c r="B50" s="2" t="s">
        <v>185</v>
      </c>
      <c r="C50" s="39"/>
      <c r="D50" s="40"/>
      <c r="E50" s="40">
        <v>1272</v>
      </c>
      <c r="F50" s="40"/>
      <c r="G50" s="40">
        <v>1272</v>
      </c>
      <c r="H50" s="40"/>
      <c r="I50" s="40">
        <v>1272</v>
      </c>
      <c r="J50" s="40"/>
      <c r="K50" s="40"/>
      <c r="L50" s="40"/>
    </row>
    <row r="51" spans="1:12" x14ac:dyDescent="0.25">
      <c r="A51" s="2">
        <v>48</v>
      </c>
      <c r="B51" s="2" t="s">
        <v>186</v>
      </c>
      <c r="C51" s="39"/>
      <c r="D51" s="40"/>
      <c r="E51" s="40"/>
      <c r="F51" s="40">
        <v>1272</v>
      </c>
      <c r="G51" s="40"/>
      <c r="H51" s="40">
        <v>1272</v>
      </c>
      <c r="I51" s="40"/>
      <c r="J51" s="40"/>
      <c r="K51" s="40"/>
      <c r="L51" s="40">
        <v>1272</v>
      </c>
    </row>
    <row r="52" spans="1:12" x14ac:dyDescent="0.25">
      <c r="A52" s="2">
        <v>49</v>
      </c>
      <c r="B52" s="2" t="s">
        <v>187</v>
      </c>
      <c r="C52" s="39"/>
      <c r="D52" s="40"/>
      <c r="E52" s="40"/>
      <c r="F52" s="40">
        <v>1078.3800000000001</v>
      </c>
      <c r="G52" s="40"/>
      <c r="H52" s="40">
        <v>1078.3800000000001</v>
      </c>
      <c r="I52" s="40"/>
      <c r="J52" s="40"/>
      <c r="K52" s="40"/>
      <c r="L52" s="40">
        <v>1078.3800000000001</v>
      </c>
    </row>
    <row r="53" spans="1:12" x14ac:dyDescent="0.25">
      <c r="A53" s="2">
        <v>50</v>
      </c>
      <c r="B53" s="2" t="s">
        <v>188</v>
      </c>
      <c r="C53" s="39"/>
      <c r="D53" s="40"/>
      <c r="E53" s="40">
        <v>954</v>
      </c>
      <c r="F53" s="40"/>
      <c r="G53" s="40">
        <v>954</v>
      </c>
      <c r="H53" s="40"/>
      <c r="I53" s="40"/>
      <c r="J53" s="40"/>
      <c r="K53" s="40">
        <v>954</v>
      </c>
      <c r="L53" s="40"/>
    </row>
    <row r="54" spans="1:12" x14ac:dyDescent="0.25">
      <c r="A54" s="2">
        <v>51</v>
      </c>
      <c r="B54" s="2" t="s">
        <v>24</v>
      </c>
      <c r="C54" s="39"/>
      <c r="D54" s="40"/>
      <c r="E54" s="40">
        <v>298.92</v>
      </c>
      <c r="F54" s="40"/>
      <c r="G54" s="40">
        <v>298.92</v>
      </c>
      <c r="H54" s="40"/>
      <c r="I54" s="40">
        <v>298.92</v>
      </c>
      <c r="J54" s="40"/>
      <c r="K54" s="40"/>
      <c r="L54" s="40"/>
    </row>
    <row r="55" spans="1:12" x14ac:dyDescent="0.25">
      <c r="A55" s="2">
        <v>52</v>
      </c>
      <c r="B55" s="2" t="s">
        <v>189</v>
      </c>
      <c r="C55" s="39"/>
      <c r="D55" s="40"/>
      <c r="E55" s="40"/>
      <c r="F55" s="40">
        <v>298.92</v>
      </c>
      <c r="G55" s="40"/>
      <c r="H55" s="40">
        <v>298.92</v>
      </c>
      <c r="I55" s="40"/>
      <c r="J55" s="40"/>
      <c r="K55" s="40"/>
      <c r="L55" s="40">
        <v>298.92</v>
      </c>
    </row>
    <row r="56" spans="1:12" x14ac:dyDescent="0.25">
      <c r="A56" s="2">
        <v>53</v>
      </c>
      <c r="B56" s="2" t="s">
        <v>190</v>
      </c>
      <c r="C56" s="39"/>
      <c r="D56" s="40"/>
      <c r="E56" s="40">
        <v>1589.36</v>
      </c>
      <c r="F56" s="40"/>
      <c r="G56" s="40">
        <v>1589.36</v>
      </c>
      <c r="H56" s="40"/>
      <c r="I56" s="40">
        <v>1589.36</v>
      </c>
      <c r="J56" s="40"/>
      <c r="K56" s="40"/>
      <c r="L56" s="40"/>
    </row>
    <row r="57" spans="1:12" x14ac:dyDescent="0.25">
      <c r="A57" s="2">
        <v>54</v>
      </c>
      <c r="B57" s="2" t="s">
        <v>117</v>
      </c>
      <c r="C57" s="39"/>
      <c r="D57" s="40"/>
      <c r="E57" s="40">
        <v>1324.47</v>
      </c>
      <c r="F57" s="40"/>
      <c r="G57" s="40">
        <v>1324.47</v>
      </c>
      <c r="H57" s="40"/>
      <c r="I57" s="40">
        <v>1324.47</v>
      </c>
      <c r="J57" s="40"/>
      <c r="K57" s="40"/>
      <c r="L57" s="40"/>
    </row>
    <row r="58" spans="1:12" x14ac:dyDescent="0.25">
      <c r="A58" s="2">
        <v>55</v>
      </c>
      <c r="B58" s="2" t="s">
        <v>191</v>
      </c>
      <c r="C58" s="39"/>
      <c r="D58" s="40"/>
      <c r="E58" s="40"/>
      <c r="F58" s="40">
        <v>2913.83</v>
      </c>
      <c r="G58" s="40"/>
      <c r="H58" s="40">
        <v>2913.83</v>
      </c>
      <c r="I58" s="40"/>
      <c r="J58" s="40"/>
      <c r="K58" s="40"/>
      <c r="L58" s="40">
        <v>2913.83</v>
      </c>
    </row>
    <row r="59" spans="1:12" x14ac:dyDescent="0.25">
      <c r="A59" s="2">
        <v>56</v>
      </c>
      <c r="B59" s="2" t="s">
        <v>192</v>
      </c>
      <c r="C59" s="39"/>
      <c r="D59" s="40"/>
      <c r="E59" s="40"/>
      <c r="F59" s="40">
        <v>700</v>
      </c>
      <c r="G59" s="40"/>
      <c r="H59" s="40">
        <v>700</v>
      </c>
      <c r="I59" s="40"/>
      <c r="J59" s="40"/>
      <c r="K59" s="40"/>
      <c r="L59" s="40">
        <v>700</v>
      </c>
    </row>
    <row r="60" spans="1:12" x14ac:dyDescent="0.25">
      <c r="A60" s="2">
        <v>57</v>
      </c>
      <c r="B60" s="2" t="s">
        <v>118</v>
      </c>
      <c r="C60" s="39"/>
      <c r="D60" s="40"/>
      <c r="E60" s="40">
        <v>2080</v>
      </c>
      <c r="F60" s="40"/>
      <c r="G60" s="40">
        <v>2080</v>
      </c>
      <c r="H60" s="40"/>
      <c r="I60" s="40">
        <v>2080</v>
      </c>
      <c r="J60" s="40"/>
      <c r="K60" s="40"/>
      <c r="L60" s="40"/>
    </row>
    <row r="61" spans="1:12" x14ac:dyDescent="0.25">
      <c r="A61" s="2">
        <v>58</v>
      </c>
      <c r="B61" s="2" t="s">
        <v>193</v>
      </c>
      <c r="C61" s="39"/>
      <c r="D61" s="40"/>
      <c r="E61" s="40"/>
      <c r="F61" s="40"/>
      <c r="G61" s="40"/>
      <c r="H61" s="40"/>
      <c r="I61" s="40"/>
      <c r="J61" s="40">
        <v>292.41000000000003</v>
      </c>
      <c r="K61" s="40"/>
      <c r="L61" s="40"/>
    </row>
    <row r="62" spans="1:12" x14ac:dyDescent="0.25">
      <c r="A62" s="2">
        <v>59</v>
      </c>
      <c r="B62" s="2" t="s">
        <v>194</v>
      </c>
      <c r="C62" s="39"/>
      <c r="D62" s="40"/>
      <c r="E62" s="40"/>
      <c r="F62" s="40"/>
      <c r="G62" s="40"/>
      <c r="H62" s="40"/>
      <c r="I62" s="40"/>
      <c r="J62" s="40"/>
      <c r="K62" s="40">
        <v>292.41000000000003</v>
      </c>
      <c r="L62" s="40"/>
    </row>
    <row r="63" spans="1:12" x14ac:dyDescent="0.25">
      <c r="A63" s="21"/>
      <c r="B63" s="21" t="s">
        <v>195</v>
      </c>
      <c r="C63" s="41">
        <f t="shared" ref="C63:L63" si="0">SUM(C4:C62)</f>
        <v>367214.8</v>
      </c>
      <c r="D63" s="40">
        <f t="shared" si="0"/>
        <v>367214.80000000005</v>
      </c>
      <c r="E63" s="40">
        <f t="shared" si="0"/>
        <v>23656.608</v>
      </c>
      <c r="F63" s="40">
        <f t="shared" si="0"/>
        <v>23656.61</v>
      </c>
      <c r="G63" s="40">
        <f t="shared" si="0"/>
        <v>387837.40799999994</v>
      </c>
      <c r="H63" s="40">
        <f t="shared" si="0"/>
        <v>387837.41000000003</v>
      </c>
      <c r="I63" s="40">
        <f t="shared" si="0"/>
        <v>182109.41</v>
      </c>
      <c r="J63" s="40">
        <f t="shared" si="0"/>
        <v>182109.41</v>
      </c>
      <c r="K63" s="40">
        <f t="shared" si="0"/>
        <v>244020.41</v>
      </c>
      <c r="L63" s="40">
        <f t="shared" si="0"/>
        <v>244020.41</v>
      </c>
    </row>
    <row r="64" spans="1:12" x14ac:dyDescent="0.25">
      <c r="A64" s="2"/>
      <c r="B64" s="2"/>
      <c r="C64" s="39"/>
      <c r="D64" s="40"/>
      <c r="E64" s="40"/>
      <c r="F64" s="40"/>
      <c r="G64" s="40"/>
      <c r="H64" s="40"/>
      <c r="I64" s="40"/>
      <c r="J64" s="40"/>
      <c r="K64" s="40"/>
      <c r="L64" s="40"/>
    </row>
    <row r="65" spans="1:12" ht="15.75" thickBot="1" x14ac:dyDescent="0.3">
      <c r="A65" s="3"/>
      <c r="B65" s="3"/>
      <c r="C65" s="42"/>
      <c r="D65" s="43"/>
      <c r="E65" s="43"/>
      <c r="F65" s="43"/>
      <c r="G65" s="43"/>
      <c r="H65" s="43"/>
      <c r="I65" s="43"/>
      <c r="J65" s="43"/>
      <c r="K65" s="43"/>
      <c r="L65" s="43"/>
    </row>
    <row r="66" spans="1:12" ht="15.75" thickTop="1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</row>
    <row r="67" spans="1:12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</row>
    <row r="68" spans="1:12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</row>
    <row r="69" spans="1:12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</row>
    <row r="70" spans="1:12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</row>
    <row r="71" spans="1:12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</row>
    <row r="72" spans="1:12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</row>
    <row r="73" spans="1:12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</row>
    <row r="74" spans="1:12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</row>
    <row r="75" spans="1:12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</row>
    <row r="76" spans="1:12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</row>
    <row r="77" spans="1:12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</row>
    <row r="78" spans="1:12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</row>
    <row r="79" spans="1:12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</row>
    <row r="80" spans="1:12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</row>
    <row r="81" spans="1:11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</row>
    <row r="82" spans="1:11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</row>
    <row r="83" spans="1:11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</row>
    <row r="84" spans="1:11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</row>
    <row r="85" spans="1:11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</row>
    <row r="86" spans="1:11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</row>
    <row r="87" spans="1:11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</row>
    <row r="88" spans="1:11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</row>
    <row r="89" spans="1:11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</row>
    <row r="90" spans="1:11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</row>
    <row r="91" spans="1:11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</row>
    <row r="92" spans="1:11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</row>
    <row r="93" spans="1:11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</row>
    <row r="94" spans="1:11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</row>
    <row r="95" spans="1:11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</row>
    <row r="96" spans="1:11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</row>
    <row r="97" spans="1:11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</row>
    <row r="98" spans="1:11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</row>
    <row r="99" spans="1:11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</row>
    <row r="100" spans="1:11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</row>
    <row r="101" spans="1:11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</row>
    <row r="102" spans="1:11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</row>
    <row r="103" spans="1:11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</row>
    <row r="104" spans="1:11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</row>
    <row r="105" spans="1:11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</row>
    <row r="106" spans="1:11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</row>
    <row r="107" spans="1:11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</row>
    <row r="108" spans="1:11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</row>
    <row r="109" spans="1:11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</row>
    <row r="110" spans="1:11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</row>
    <row r="111" spans="1:11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</row>
    <row r="112" spans="1:11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</row>
    <row r="113" spans="1:11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</row>
    <row r="114" spans="1:11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</row>
    <row r="115" spans="1:11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</row>
    <row r="116" spans="1:11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</row>
    <row r="117" spans="1:11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</row>
    <row r="118" spans="1:11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</row>
    <row r="119" spans="1:11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</row>
    <row r="120" spans="1:11" x14ac:dyDescent="0.2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</row>
    <row r="121" spans="1:11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</row>
    <row r="122" spans="1:11" x14ac:dyDescent="0.2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</row>
    <row r="123" spans="1:11" x14ac:dyDescent="0.2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</row>
    <row r="124" spans="1:11" x14ac:dyDescent="0.2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</row>
    <row r="125" spans="1:11" x14ac:dyDescent="0.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</row>
    <row r="126" spans="1:11" x14ac:dyDescent="0.2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</row>
    <row r="127" spans="1:11" x14ac:dyDescent="0.2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</row>
    <row r="128" spans="1:11" x14ac:dyDescent="0.2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</row>
    <row r="129" spans="1:11" x14ac:dyDescent="0.2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</row>
    <row r="130" spans="1:11" x14ac:dyDescent="0.2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</row>
    <row r="131" spans="1:11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</row>
    <row r="132" spans="1:11" x14ac:dyDescent="0.2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</row>
    <row r="133" spans="1:11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</row>
    <row r="134" spans="1:11" x14ac:dyDescent="0.2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</row>
    <row r="135" spans="1:11" x14ac:dyDescent="0.2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</row>
    <row r="136" spans="1:11" x14ac:dyDescent="0.2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</row>
    <row r="137" spans="1:11" x14ac:dyDescent="0.2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</row>
    <row r="138" spans="1:11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</row>
    <row r="139" spans="1:11" x14ac:dyDescent="0.2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</row>
    <row r="140" spans="1:11" x14ac:dyDescent="0.2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</row>
    <row r="141" spans="1:11" x14ac:dyDescent="0.2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</row>
    <row r="142" spans="1:11" x14ac:dyDescent="0.2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</row>
    <row r="143" spans="1:11" x14ac:dyDescent="0.2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</row>
    <row r="144" spans="1:11" x14ac:dyDescent="0.2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</row>
    <row r="145" spans="1:11" x14ac:dyDescent="0.2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</row>
    <row r="146" spans="1:11" x14ac:dyDescent="0.2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</row>
    <row r="147" spans="1:11" x14ac:dyDescent="0.2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</row>
    <row r="148" spans="1:11" x14ac:dyDescent="0.2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</row>
    <row r="149" spans="1:11" x14ac:dyDescent="0.2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</row>
    <row r="150" spans="1:11" x14ac:dyDescent="0.2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</row>
    <row r="151" spans="1:11" x14ac:dyDescent="0.2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</row>
    <row r="152" spans="1:11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</row>
    <row r="153" spans="1:11" x14ac:dyDescent="0.2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</row>
    <row r="154" spans="1:11" x14ac:dyDescent="0.2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</row>
    <row r="155" spans="1:11" x14ac:dyDescent="0.2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</row>
    <row r="156" spans="1:11" x14ac:dyDescent="0.2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</row>
    <row r="157" spans="1:11" x14ac:dyDescent="0.2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</row>
    <row r="158" spans="1:11" x14ac:dyDescent="0.2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</row>
    <row r="159" spans="1:11" x14ac:dyDescent="0.2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</row>
    <row r="160" spans="1:11" x14ac:dyDescent="0.2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</row>
    <row r="161" spans="1:11" x14ac:dyDescent="0.2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</row>
    <row r="162" spans="1:11" x14ac:dyDescent="0.2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</row>
    <row r="163" spans="1:11" x14ac:dyDescent="0.2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</row>
    <row r="164" spans="1:11" x14ac:dyDescent="0.2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</row>
    <row r="165" spans="1:11" x14ac:dyDescent="0.2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</row>
    <row r="166" spans="1:11" x14ac:dyDescent="0.2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</row>
    <row r="167" spans="1:11" x14ac:dyDescent="0.2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</row>
    <row r="168" spans="1:11" x14ac:dyDescent="0.2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</row>
    <row r="169" spans="1:11" x14ac:dyDescent="0.2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</row>
    <row r="170" spans="1:11" x14ac:dyDescent="0.2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</row>
    <row r="171" spans="1:11" x14ac:dyDescent="0.2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</row>
    <row r="172" spans="1:11" x14ac:dyDescent="0.2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</row>
    <row r="173" spans="1:11" x14ac:dyDescent="0.2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</row>
    <row r="174" spans="1:11" x14ac:dyDescent="0.2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</row>
    <row r="175" spans="1:11" x14ac:dyDescent="0.2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</row>
    <row r="176" spans="1:11" x14ac:dyDescent="0.2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</row>
    <row r="177" spans="1:11" x14ac:dyDescent="0.2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</row>
    <row r="178" spans="1:11" x14ac:dyDescent="0.2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</row>
    <row r="179" spans="1:11" x14ac:dyDescent="0.2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</row>
    <row r="180" spans="1:11" x14ac:dyDescent="0.2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</row>
    <row r="181" spans="1:11" x14ac:dyDescent="0.2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</row>
    <row r="182" spans="1:11" x14ac:dyDescent="0.2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</row>
    <row r="183" spans="1:11" x14ac:dyDescent="0.25">
      <c r="A183" s="22"/>
      <c r="B183" s="22"/>
      <c r="C183" s="22"/>
    </row>
    <row r="184" spans="1:11" x14ac:dyDescent="0.25">
      <c r="A184" s="22"/>
      <c r="B184" s="22"/>
      <c r="C184" s="22"/>
    </row>
  </sheetData>
  <mergeCells count="6">
    <mergeCell ref="A1:K1"/>
    <mergeCell ref="C2:D2"/>
    <mergeCell ref="E2:F2"/>
    <mergeCell ref="G2:H2"/>
    <mergeCell ref="I2:J2"/>
    <mergeCell ref="K2:L2"/>
  </mergeCells>
  <printOptions horizontalCentered="1" verticalCentered="1"/>
  <pageMargins left="0.59055118110236227" right="0.59055118110236227" top="0.78740157480314965" bottom="0.78740157480314965" header="0.31496062992125984" footer="0.31496062992125984"/>
  <pageSetup paperSize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76D2E-73D3-4092-8EB6-29A2950E8F74}">
  <dimension ref="A1:E58"/>
  <sheetViews>
    <sheetView workbookViewId="0">
      <selection activeCell="C42" sqref="C42"/>
    </sheetView>
  </sheetViews>
  <sheetFormatPr baseColWidth="10" defaultRowHeight="15" x14ac:dyDescent="0.25"/>
  <cols>
    <col min="1" max="1" width="8.140625" customWidth="1"/>
    <col min="2" max="2" width="45.42578125" customWidth="1"/>
    <col min="3" max="3" width="21.7109375" customWidth="1"/>
    <col min="4" max="4" width="22.7109375" customWidth="1"/>
    <col min="5" max="5" width="22.5703125" customWidth="1"/>
  </cols>
  <sheetData>
    <row r="1" spans="1:5" ht="30.75" customHeight="1" x14ac:dyDescent="0.25">
      <c r="A1" s="26" t="s">
        <v>43</v>
      </c>
      <c r="B1" s="26"/>
      <c r="C1" s="26"/>
      <c r="D1" s="26"/>
      <c r="E1" s="26"/>
    </row>
    <row r="2" spans="1:5" ht="15.75" thickBot="1" x14ac:dyDescent="0.3">
      <c r="A2" s="28" t="s">
        <v>44</v>
      </c>
      <c r="B2" s="28"/>
      <c r="C2" s="28"/>
      <c r="D2" s="28"/>
      <c r="E2" s="28"/>
    </row>
    <row r="3" spans="1:5" ht="15.75" thickTop="1" x14ac:dyDescent="0.25">
      <c r="A3" s="1"/>
      <c r="B3" s="18" t="s">
        <v>45</v>
      </c>
      <c r="C3" s="10"/>
      <c r="D3" s="10"/>
      <c r="E3" s="10"/>
    </row>
    <row r="4" spans="1:5" x14ac:dyDescent="0.25">
      <c r="A4" s="2"/>
      <c r="B4" s="19" t="s">
        <v>46</v>
      </c>
      <c r="C4" s="8"/>
      <c r="D4" s="8"/>
      <c r="E4" s="8"/>
    </row>
    <row r="5" spans="1:5" x14ac:dyDescent="0.25">
      <c r="A5" s="2"/>
      <c r="B5" s="13" t="s">
        <v>47</v>
      </c>
      <c r="C5" s="8"/>
      <c r="D5" s="8">
        <v>16960</v>
      </c>
      <c r="E5" s="8"/>
    </row>
    <row r="6" spans="1:5" x14ac:dyDescent="0.25">
      <c r="A6" s="2"/>
      <c r="B6" s="2" t="s">
        <v>48</v>
      </c>
      <c r="C6" s="8"/>
      <c r="D6" s="8">
        <v>24380</v>
      </c>
      <c r="E6" s="8"/>
    </row>
    <row r="7" spans="1:5" x14ac:dyDescent="0.25">
      <c r="A7" s="2"/>
      <c r="B7" s="2" t="s">
        <v>49</v>
      </c>
      <c r="C7" s="8">
        <v>6784</v>
      </c>
      <c r="D7" s="8"/>
      <c r="E7" s="8"/>
    </row>
    <row r="8" spans="1:5" x14ac:dyDescent="0.25">
      <c r="A8" s="2"/>
      <c r="B8" s="2" t="s">
        <v>51</v>
      </c>
      <c r="C8" s="8">
        <v>3180</v>
      </c>
      <c r="D8" s="8"/>
      <c r="E8" s="8"/>
    </row>
    <row r="9" spans="1:5" x14ac:dyDescent="0.25">
      <c r="A9" s="2"/>
      <c r="B9" s="2" t="s">
        <v>50</v>
      </c>
      <c r="C9" s="8">
        <v>298.92</v>
      </c>
      <c r="D9" s="8"/>
      <c r="E9" s="8"/>
    </row>
    <row r="10" spans="1:5" ht="15.75" thickBot="1" x14ac:dyDescent="0.3">
      <c r="A10" s="2"/>
      <c r="B10" s="2" t="s">
        <v>52</v>
      </c>
      <c r="C10" s="16">
        <v>1060</v>
      </c>
      <c r="D10" s="8">
        <f>(C7+C8)-C9-C10</f>
        <v>8605.08</v>
      </c>
      <c r="E10" s="8"/>
    </row>
    <row r="11" spans="1:5" x14ac:dyDescent="0.25">
      <c r="A11" s="2"/>
      <c r="B11" s="2" t="s">
        <v>53</v>
      </c>
      <c r="C11" s="15"/>
      <c r="D11" s="8">
        <v>4500</v>
      </c>
      <c r="E11" s="8"/>
    </row>
    <row r="12" spans="1:5" x14ac:dyDescent="0.25">
      <c r="A12" s="2"/>
      <c r="B12" s="2" t="s">
        <v>21</v>
      </c>
      <c r="C12" s="8"/>
      <c r="D12" s="8">
        <v>954</v>
      </c>
      <c r="E12" s="8"/>
    </row>
    <row r="13" spans="1:5" x14ac:dyDescent="0.25">
      <c r="A13" s="2"/>
      <c r="B13" s="2" t="s">
        <v>54</v>
      </c>
      <c r="C13" s="8"/>
      <c r="D13" s="8">
        <v>38000</v>
      </c>
      <c r="E13" s="8"/>
    </row>
    <row r="14" spans="1:5" ht="15.75" thickBot="1" x14ac:dyDescent="0.3">
      <c r="A14" s="2"/>
      <c r="B14" s="2" t="s">
        <v>55</v>
      </c>
      <c r="C14" s="8"/>
      <c r="D14" s="16">
        <v>1100</v>
      </c>
      <c r="E14" s="8">
        <f>D5+D6+D10+D11+D12+D13+D14</f>
        <v>94499.08</v>
      </c>
    </row>
    <row r="15" spans="1:5" x14ac:dyDescent="0.25">
      <c r="A15" s="2"/>
      <c r="B15" s="20" t="s">
        <v>56</v>
      </c>
      <c r="C15" s="8"/>
      <c r="D15" s="15"/>
      <c r="E15" s="8"/>
    </row>
    <row r="16" spans="1:5" x14ac:dyDescent="0.25">
      <c r="A16" s="2"/>
      <c r="B16" s="13" t="s">
        <v>57</v>
      </c>
      <c r="C16" s="8">
        <v>9010</v>
      </c>
      <c r="D16" s="8"/>
      <c r="E16" s="8"/>
    </row>
    <row r="17" spans="1:5" ht="15.75" thickBot="1" x14ac:dyDescent="0.3">
      <c r="A17" s="2"/>
      <c r="B17" s="2" t="s">
        <v>58</v>
      </c>
      <c r="C17" s="16">
        <v>1802</v>
      </c>
      <c r="D17" s="8">
        <f>C16-C17</f>
        <v>7208</v>
      </c>
      <c r="E17" s="8"/>
    </row>
    <row r="18" spans="1:5" x14ac:dyDescent="0.25">
      <c r="A18" s="2"/>
      <c r="B18" s="2" t="s">
        <v>59</v>
      </c>
      <c r="C18" s="15">
        <v>79500</v>
      </c>
      <c r="D18" s="8"/>
      <c r="E18" s="8"/>
    </row>
    <row r="19" spans="1:5" ht="15.75" thickBot="1" x14ac:dyDescent="0.3">
      <c r="A19" s="2"/>
      <c r="B19" s="2" t="s">
        <v>60</v>
      </c>
      <c r="C19" s="16">
        <v>2782.5</v>
      </c>
      <c r="D19" s="8">
        <f>C18-C19</f>
        <v>76717.5</v>
      </c>
      <c r="E19" s="8"/>
    </row>
    <row r="20" spans="1:5" x14ac:dyDescent="0.25">
      <c r="A20" s="2"/>
      <c r="B20" s="2" t="s">
        <v>61</v>
      </c>
      <c r="C20" s="15">
        <v>53000</v>
      </c>
      <c r="D20" s="8"/>
      <c r="E20" s="8"/>
    </row>
    <row r="21" spans="1:5" ht="15.75" thickBot="1" x14ac:dyDescent="0.3">
      <c r="A21" s="2"/>
      <c r="B21" s="2" t="s">
        <v>62</v>
      </c>
      <c r="C21" s="16">
        <v>9774.98</v>
      </c>
      <c r="D21" s="8">
        <f>C20-C21</f>
        <v>43225.020000000004</v>
      </c>
      <c r="E21" s="8"/>
    </row>
    <row r="22" spans="1:5" x14ac:dyDescent="0.25">
      <c r="A22" s="2"/>
      <c r="B22" s="2" t="s">
        <v>63</v>
      </c>
      <c r="C22" s="15">
        <v>6360</v>
      </c>
      <c r="D22" s="8"/>
      <c r="E22" s="8"/>
    </row>
    <row r="23" spans="1:5" ht="15.75" thickBot="1" x14ac:dyDescent="0.3">
      <c r="A23" s="2"/>
      <c r="B23" s="2" t="s">
        <v>64</v>
      </c>
      <c r="C23" s="16">
        <v>1272</v>
      </c>
      <c r="D23" s="8">
        <f>C22-C23</f>
        <v>5088</v>
      </c>
      <c r="E23" s="8"/>
    </row>
    <row r="24" spans="1:5" ht="15.75" thickBot="1" x14ac:dyDescent="0.3">
      <c r="A24" s="2"/>
      <c r="B24" s="2" t="s">
        <v>65</v>
      </c>
      <c r="C24" s="15"/>
      <c r="D24" s="16">
        <v>292.41000000000003</v>
      </c>
      <c r="E24" s="16">
        <f>D17+D19+D21+D23+D24</f>
        <v>132530.93000000002</v>
      </c>
    </row>
    <row r="25" spans="1:5" ht="15.75" thickBot="1" x14ac:dyDescent="0.3">
      <c r="A25" s="2"/>
      <c r="B25" s="2" t="s">
        <v>66</v>
      </c>
      <c r="C25" s="8"/>
      <c r="D25" s="15"/>
      <c r="E25" s="14">
        <f>E14+E24</f>
        <v>227030.01</v>
      </c>
    </row>
    <row r="26" spans="1:5" ht="15.75" thickTop="1" x14ac:dyDescent="0.25">
      <c r="A26" s="2"/>
      <c r="B26" s="20" t="s">
        <v>67</v>
      </c>
      <c r="C26" s="8"/>
      <c r="D26" s="8"/>
      <c r="E26" s="15"/>
    </row>
    <row r="27" spans="1:5" x14ac:dyDescent="0.25">
      <c r="A27" s="2"/>
      <c r="B27" s="19" t="s">
        <v>46</v>
      </c>
      <c r="C27" s="8"/>
      <c r="D27" s="8"/>
      <c r="E27" s="8"/>
    </row>
    <row r="28" spans="1:5" x14ac:dyDescent="0.25">
      <c r="A28" s="2"/>
      <c r="B28" s="13" t="s">
        <v>68</v>
      </c>
      <c r="C28" s="8"/>
      <c r="D28" s="8">
        <v>10070</v>
      </c>
      <c r="E28" s="8"/>
    </row>
    <row r="29" spans="1:5" x14ac:dyDescent="0.25">
      <c r="A29" s="2"/>
      <c r="B29" s="2" t="s">
        <v>69</v>
      </c>
      <c r="C29" s="8"/>
      <c r="D29" s="8">
        <v>8480</v>
      </c>
      <c r="E29" s="8"/>
    </row>
    <row r="30" spans="1:5" x14ac:dyDescent="0.25">
      <c r="A30" s="2"/>
      <c r="B30" s="2" t="s">
        <v>70</v>
      </c>
      <c r="C30" s="8"/>
      <c r="D30" s="8">
        <v>954</v>
      </c>
      <c r="E30" s="8"/>
    </row>
    <row r="31" spans="1:5" x14ac:dyDescent="0.25">
      <c r="A31" s="2"/>
      <c r="B31" s="2" t="s">
        <v>71</v>
      </c>
      <c r="C31" s="8"/>
      <c r="D31" s="8">
        <v>927.5</v>
      </c>
      <c r="E31" s="8"/>
    </row>
    <row r="32" spans="1:5" x14ac:dyDescent="0.25">
      <c r="A32" s="2"/>
      <c r="B32" s="2" t="s">
        <v>72</v>
      </c>
      <c r="C32" s="8"/>
      <c r="D32" s="8">
        <v>1078.3800000000001</v>
      </c>
      <c r="E32" s="8"/>
    </row>
    <row r="33" spans="1:5" ht="15.75" thickBot="1" x14ac:dyDescent="0.3">
      <c r="A33" s="2"/>
      <c r="B33" s="2" t="s">
        <v>73</v>
      </c>
      <c r="C33" s="8"/>
      <c r="D33" s="16">
        <v>700</v>
      </c>
      <c r="E33" s="8">
        <f>D28+D29+D30+D31+D32+D33</f>
        <v>22209.88</v>
      </c>
    </row>
    <row r="34" spans="1:5" x14ac:dyDescent="0.25">
      <c r="A34" s="2"/>
      <c r="B34" s="20" t="s">
        <v>56</v>
      </c>
      <c r="C34" s="8"/>
      <c r="D34" s="15"/>
      <c r="E34" s="8"/>
    </row>
    <row r="35" spans="1:5" x14ac:dyDescent="0.25">
      <c r="A35" s="2"/>
      <c r="B35" s="13" t="s">
        <v>74</v>
      </c>
      <c r="C35" s="8"/>
      <c r="D35" s="8">
        <v>25700</v>
      </c>
      <c r="E35" s="8"/>
    </row>
    <row r="36" spans="1:5" ht="15.75" thickBot="1" x14ac:dyDescent="0.3">
      <c r="A36" s="2"/>
      <c r="B36" s="2" t="s">
        <v>75</v>
      </c>
      <c r="C36" s="8"/>
      <c r="D36" s="16">
        <v>2913.83</v>
      </c>
      <c r="E36" s="16">
        <f>D35+D36</f>
        <v>28613.83</v>
      </c>
    </row>
    <row r="37" spans="1:5" x14ac:dyDescent="0.25">
      <c r="A37" s="2"/>
      <c r="B37" s="2" t="s">
        <v>76</v>
      </c>
      <c r="C37" s="8"/>
      <c r="D37" s="15"/>
      <c r="E37" s="15">
        <f>E33+E36</f>
        <v>50823.710000000006</v>
      </c>
    </row>
    <row r="38" spans="1:5" x14ac:dyDescent="0.25">
      <c r="A38" s="2"/>
      <c r="B38" s="2" t="s">
        <v>77</v>
      </c>
      <c r="C38" s="8"/>
      <c r="D38" s="8"/>
      <c r="E38" s="8"/>
    </row>
    <row r="39" spans="1:5" x14ac:dyDescent="0.25">
      <c r="A39" s="2"/>
      <c r="B39" s="2" t="s">
        <v>78</v>
      </c>
      <c r="C39" s="8"/>
      <c r="D39" s="8">
        <v>88103.15</v>
      </c>
      <c r="E39" s="8"/>
    </row>
    <row r="40" spans="1:5" ht="15.75" thickBot="1" x14ac:dyDescent="0.3">
      <c r="A40" s="2"/>
      <c r="B40" s="2" t="s">
        <v>79</v>
      </c>
      <c r="C40" s="8"/>
      <c r="D40" s="16">
        <v>88103.15</v>
      </c>
      <c r="E40" s="16">
        <f>D39+D40</f>
        <v>176206.3</v>
      </c>
    </row>
    <row r="41" spans="1:5" ht="15.75" thickBot="1" x14ac:dyDescent="0.3">
      <c r="A41" s="2"/>
      <c r="B41" s="2" t="s">
        <v>80</v>
      </c>
      <c r="C41" s="8"/>
      <c r="D41" s="15"/>
      <c r="E41" s="14">
        <f>E37+E40</f>
        <v>227030.01</v>
      </c>
    </row>
    <row r="42" spans="1:5" ht="15.75" thickTop="1" x14ac:dyDescent="0.25">
      <c r="A42" s="2"/>
      <c r="B42" s="2"/>
      <c r="C42" s="8"/>
      <c r="D42" s="8"/>
      <c r="E42" s="15"/>
    </row>
    <row r="43" spans="1:5" x14ac:dyDescent="0.25">
      <c r="A43" s="2"/>
      <c r="B43" s="2" t="s">
        <v>81</v>
      </c>
      <c r="C43" s="8"/>
      <c r="D43" s="8"/>
      <c r="E43" s="8"/>
    </row>
    <row r="44" spans="1:5" x14ac:dyDescent="0.25">
      <c r="A44" s="2"/>
      <c r="B44" s="2" t="s">
        <v>82</v>
      </c>
      <c r="C44" s="8"/>
      <c r="D44" s="8"/>
      <c r="E44" s="8"/>
    </row>
    <row r="45" spans="1:5" x14ac:dyDescent="0.25">
      <c r="A45" s="2"/>
      <c r="B45" s="2" t="s">
        <v>83</v>
      </c>
      <c r="C45" s="8"/>
      <c r="D45" s="8"/>
      <c r="E45" s="8"/>
    </row>
    <row r="46" spans="1:5" x14ac:dyDescent="0.25">
      <c r="A46" s="2"/>
      <c r="B46" s="2" t="s">
        <v>84</v>
      </c>
      <c r="C46" s="8"/>
      <c r="D46" s="8"/>
      <c r="E46" s="8"/>
    </row>
    <row r="47" spans="1:5" x14ac:dyDescent="0.25">
      <c r="A47" s="2"/>
      <c r="B47" s="2" t="s">
        <v>85</v>
      </c>
      <c r="C47" s="8"/>
      <c r="D47" s="8"/>
      <c r="E47" s="8"/>
    </row>
    <row r="48" spans="1:5" x14ac:dyDescent="0.25">
      <c r="A48" s="2"/>
      <c r="B48" s="2" t="s">
        <v>86</v>
      </c>
      <c r="C48" s="8"/>
      <c r="D48" s="8"/>
      <c r="E48" s="8"/>
    </row>
    <row r="49" spans="1:5" x14ac:dyDescent="0.25">
      <c r="A49" s="2"/>
      <c r="B49" s="2"/>
      <c r="C49" s="8"/>
      <c r="D49" s="8"/>
      <c r="E49" s="8"/>
    </row>
    <row r="50" spans="1:5" x14ac:dyDescent="0.25">
      <c r="A50" s="2"/>
      <c r="B50" s="2" t="s">
        <v>87</v>
      </c>
      <c r="C50" s="8"/>
      <c r="D50" s="8"/>
      <c r="E50" s="8"/>
    </row>
    <row r="51" spans="1:5" x14ac:dyDescent="0.25">
      <c r="A51" s="2"/>
      <c r="B51" s="2"/>
      <c r="C51" s="8"/>
      <c r="D51" s="8"/>
      <c r="E51" s="8"/>
    </row>
    <row r="52" spans="1:5" x14ac:dyDescent="0.25">
      <c r="A52" s="2"/>
      <c r="B52" s="2"/>
      <c r="C52" s="8"/>
      <c r="D52" s="8"/>
      <c r="E52" s="8"/>
    </row>
    <row r="53" spans="1:5" x14ac:dyDescent="0.25">
      <c r="A53" s="2"/>
      <c r="B53" s="7" t="s">
        <v>88</v>
      </c>
      <c r="C53" s="29" t="s">
        <v>90</v>
      </c>
      <c r="D53" s="30"/>
      <c r="E53" s="8"/>
    </row>
    <row r="54" spans="1:5" x14ac:dyDescent="0.25">
      <c r="A54" s="2"/>
      <c r="B54" s="7" t="s">
        <v>89</v>
      </c>
      <c r="C54" s="29" t="s">
        <v>91</v>
      </c>
      <c r="D54" s="30"/>
      <c r="E54" s="8"/>
    </row>
    <row r="55" spans="1:5" x14ac:dyDescent="0.25">
      <c r="A55" s="2"/>
      <c r="B55" s="2"/>
      <c r="C55" s="8"/>
      <c r="D55" s="8"/>
      <c r="E55" s="8"/>
    </row>
    <row r="56" spans="1:5" x14ac:dyDescent="0.25">
      <c r="A56" s="2"/>
      <c r="B56" s="2"/>
      <c r="C56" s="8"/>
      <c r="D56" s="8"/>
      <c r="E56" s="8"/>
    </row>
    <row r="57" spans="1:5" ht="15.75" thickBot="1" x14ac:dyDescent="0.3">
      <c r="A57" s="3"/>
      <c r="B57" s="3"/>
      <c r="C57" s="9"/>
      <c r="D57" s="9"/>
      <c r="E57" s="9"/>
    </row>
    <row r="58" spans="1:5" ht="15.75" thickTop="1" x14ac:dyDescent="0.25"/>
  </sheetData>
  <mergeCells count="4">
    <mergeCell ref="A1:E1"/>
    <mergeCell ref="A2:E2"/>
    <mergeCell ref="C53:D53"/>
    <mergeCell ref="C54:D54"/>
  </mergeCells>
  <printOptions horizontalCentered="1" verticalCentered="1"/>
  <pageMargins left="0.59055118110236227" right="0.59055118110236227" top="0.78740157480314965" bottom="0.78740157480314965" header="0.31496062992125984" footer="0.31496062992125984"/>
  <pageSetup paperSize="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C0F89-92A3-4F4C-86B2-A993283F7B0C}">
  <dimension ref="A1:E60"/>
  <sheetViews>
    <sheetView workbookViewId="0">
      <selection activeCell="C54" sqref="C54"/>
    </sheetView>
  </sheetViews>
  <sheetFormatPr baseColWidth="10" defaultRowHeight="15" x14ac:dyDescent="0.25"/>
  <cols>
    <col min="1" max="1" width="8" customWidth="1"/>
    <col min="2" max="2" width="45.42578125" customWidth="1"/>
    <col min="3" max="3" width="21.42578125" customWidth="1"/>
    <col min="4" max="4" width="22.140625" customWidth="1"/>
    <col min="5" max="5" width="20.7109375" customWidth="1"/>
  </cols>
  <sheetData>
    <row r="1" spans="1:5" ht="36" customHeight="1" x14ac:dyDescent="0.25">
      <c r="A1" s="27" t="s">
        <v>92</v>
      </c>
      <c r="B1" s="27"/>
      <c r="C1" s="27"/>
      <c r="D1" s="27"/>
      <c r="E1" s="27"/>
    </row>
    <row r="2" spans="1:5" ht="15.75" thickBot="1" x14ac:dyDescent="0.3">
      <c r="A2" s="33" t="s">
        <v>93</v>
      </c>
      <c r="B2" s="33"/>
      <c r="C2" s="33"/>
      <c r="D2" s="33"/>
      <c r="E2" s="33"/>
    </row>
    <row r="3" spans="1:5" ht="15.75" thickTop="1" x14ac:dyDescent="0.25">
      <c r="A3" s="1"/>
      <c r="B3" s="18" t="s">
        <v>94</v>
      </c>
      <c r="C3" s="10"/>
      <c r="D3" s="10"/>
      <c r="E3" s="10"/>
    </row>
    <row r="4" spans="1:5" x14ac:dyDescent="0.25">
      <c r="A4" s="2"/>
      <c r="B4" s="13" t="s">
        <v>95</v>
      </c>
      <c r="C4" s="8"/>
      <c r="D4" s="8"/>
      <c r="E4" s="8">
        <v>135000</v>
      </c>
    </row>
    <row r="5" spans="1:5" ht="15.75" thickBot="1" x14ac:dyDescent="0.3">
      <c r="A5" s="2"/>
      <c r="B5" s="2" t="s">
        <v>96</v>
      </c>
      <c r="C5" s="8"/>
      <c r="D5" s="8"/>
      <c r="E5" s="11">
        <v>1484</v>
      </c>
    </row>
    <row r="6" spans="1:5" x14ac:dyDescent="0.25">
      <c r="A6" s="2"/>
      <c r="B6" s="2" t="s">
        <v>97</v>
      </c>
      <c r="C6" s="8"/>
      <c r="D6" s="8"/>
      <c r="E6" s="12">
        <f>E4-E5</f>
        <v>133516</v>
      </c>
    </row>
    <row r="7" spans="1:5" x14ac:dyDescent="0.25">
      <c r="A7" s="2"/>
      <c r="B7" s="2" t="s">
        <v>98</v>
      </c>
      <c r="C7" s="8"/>
      <c r="D7" s="8"/>
      <c r="E7" s="8"/>
    </row>
    <row r="8" spans="1:5" x14ac:dyDescent="0.25">
      <c r="A8" s="2"/>
      <c r="B8" s="2" t="s">
        <v>99</v>
      </c>
      <c r="C8" s="8"/>
      <c r="D8" s="8">
        <v>42400</v>
      </c>
      <c r="E8" s="8"/>
    </row>
    <row r="9" spans="1:5" x14ac:dyDescent="0.25">
      <c r="A9" s="2"/>
      <c r="B9" s="2" t="s">
        <v>100</v>
      </c>
      <c r="C9" s="8">
        <v>30900</v>
      </c>
      <c r="D9" s="8"/>
      <c r="E9" s="8"/>
    </row>
    <row r="10" spans="1:5" x14ac:dyDescent="0.25">
      <c r="A10" s="2"/>
      <c r="B10" s="2" t="s">
        <v>101</v>
      </c>
      <c r="C10" s="8">
        <v>5030</v>
      </c>
      <c r="D10" s="8"/>
      <c r="E10" s="8"/>
    </row>
    <row r="11" spans="1:5" ht="15.75" thickBot="1" x14ac:dyDescent="0.3">
      <c r="A11" s="2"/>
      <c r="B11" s="2" t="s">
        <v>102</v>
      </c>
      <c r="C11" s="11">
        <v>35930</v>
      </c>
      <c r="D11" s="8"/>
      <c r="E11" s="8"/>
    </row>
    <row r="12" spans="1:5" x14ac:dyDescent="0.25">
      <c r="A12" s="2"/>
      <c r="B12" s="2" t="s">
        <v>103</v>
      </c>
      <c r="C12" s="12">
        <v>1185</v>
      </c>
      <c r="D12" s="8"/>
      <c r="E12" s="8"/>
    </row>
    <row r="13" spans="1:5" x14ac:dyDescent="0.25">
      <c r="A13" s="2"/>
      <c r="B13" s="2" t="s">
        <v>104</v>
      </c>
      <c r="C13" s="8"/>
      <c r="D13" s="8">
        <v>34745</v>
      </c>
      <c r="E13" s="8"/>
    </row>
    <row r="14" spans="1:5" x14ac:dyDescent="0.25">
      <c r="A14" s="2"/>
      <c r="B14" s="2" t="s">
        <v>105</v>
      </c>
      <c r="C14" s="8"/>
      <c r="D14" s="8">
        <f>D8+D13</f>
        <v>77145</v>
      </c>
      <c r="E14" s="8"/>
    </row>
    <row r="15" spans="1:5" ht="15.75" thickBot="1" x14ac:dyDescent="0.3">
      <c r="A15" s="2"/>
      <c r="B15" s="2" t="s">
        <v>106</v>
      </c>
      <c r="C15" s="8"/>
      <c r="D15" s="16">
        <v>38000</v>
      </c>
      <c r="E15" s="16">
        <v>39145</v>
      </c>
    </row>
    <row r="16" spans="1:5" x14ac:dyDescent="0.25">
      <c r="A16" s="2"/>
      <c r="B16" s="2" t="s">
        <v>107</v>
      </c>
      <c r="C16" s="8"/>
      <c r="D16" s="15"/>
      <c r="E16" s="15">
        <f>E6-E15</f>
        <v>94371</v>
      </c>
    </row>
    <row r="17" spans="1:5" x14ac:dyDescent="0.25">
      <c r="A17" s="2"/>
      <c r="B17" s="20" t="s">
        <v>108</v>
      </c>
      <c r="C17" s="8"/>
      <c r="D17" s="8"/>
      <c r="E17" s="8"/>
    </row>
    <row r="18" spans="1:5" x14ac:dyDescent="0.25">
      <c r="A18" s="2"/>
      <c r="B18" s="19" t="s">
        <v>109</v>
      </c>
      <c r="C18" s="8"/>
      <c r="D18" s="8"/>
      <c r="E18" s="8"/>
    </row>
    <row r="19" spans="1:5" x14ac:dyDescent="0.25">
      <c r="A19" s="2"/>
      <c r="B19" s="13" t="s">
        <v>110</v>
      </c>
      <c r="C19" s="8">
        <v>3180</v>
      </c>
      <c r="D19" s="8"/>
      <c r="E19" s="8"/>
    </row>
    <row r="20" spans="1:5" x14ac:dyDescent="0.25">
      <c r="A20" s="2"/>
      <c r="B20" s="2" t="s">
        <v>111</v>
      </c>
      <c r="C20" s="8">
        <v>15900</v>
      </c>
      <c r="D20" s="8"/>
      <c r="E20" s="8"/>
    </row>
    <row r="21" spans="1:5" x14ac:dyDescent="0.25">
      <c r="A21" s="2"/>
      <c r="B21" s="2" t="s">
        <v>21</v>
      </c>
      <c r="C21" s="8">
        <v>2226</v>
      </c>
      <c r="D21" s="8"/>
      <c r="E21" s="8"/>
    </row>
    <row r="22" spans="1:5" x14ac:dyDescent="0.25">
      <c r="A22" s="2"/>
      <c r="B22" s="2" t="s">
        <v>112</v>
      </c>
      <c r="C22" s="8">
        <v>1590</v>
      </c>
      <c r="D22" s="8"/>
      <c r="E22" s="8"/>
    </row>
    <row r="23" spans="1:5" x14ac:dyDescent="0.25">
      <c r="A23" s="2"/>
      <c r="B23" s="2" t="s">
        <v>113</v>
      </c>
      <c r="C23" s="8">
        <v>19080</v>
      </c>
      <c r="D23" s="8"/>
      <c r="E23" s="8"/>
    </row>
    <row r="24" spans="1:5" x14ac:dyDescent="0.25">
      <c r="A24" s="2"/>
      <c r="B24" s="2" t="s">
        <v>36</v>
      </c>
      <c r="C24" s="8">
        <v>6993.8</v>
      </c>
      <c r="D24" s="8"/>
      <c r="E24" s="8"/>
    </row>
    <row r="25" spans="1:5" x14ac:dyDescent="0.25">
      <c r="A25" s="2"/>
      <c r="B25" s="2" t="s">
        <v>114</v>
      </c>
      <c r="C25" s="8">
        <v>1261.4000000000001</v>
      </c>
      <c r="D25" s="8"/>
      <c r="E25" s="8"/>
    </row>
    <row r="26" spans="1:5" x14ac:dyDescent="0.25">
      <c r="A26" s="2"/>
      <c r="B26" s="2" t="s">
        <v>115</v>
      </c>
      <c r="C26" s="8">
        <v>1530.38</v>
      </c>
      <c r="D26" s="8"/>
      <c r="E26" s="8"/>
    </row>
    <row r="27" spans="1:5" x14ac:dyDescent="0.25">
      <c r="A27" s="2"/>
      <c r="B27" s="2" t="s">
        <v>116</v>
      </c>
      <c r="C27" s="8">
        <v>9774.98</v>
      </c>
      <c r="D27" s="8"/>
      <c r="E27" s="8"/>
    </row>
    <row r="28" spans="1:5" x14ac:dyDescent="0.25">
      <c r="A28" s="2"/>
      <c r="B28" s="2" t="s">
        <v>117</v>
      </c>
      <c r="C28" s="8">
        <v>1589.36</v>
      </c>
      <c r="D28" s="8"/>
      <c r="E28" s="8"/>
    </row>
    <row r="29" spans="1:5" ht="15.75" thickBot="1" x14ac:dyDescent="0.3">
      <c r="A29" s="2"/>
      <c r="B29" s="2" t="s">
        <v>118</v>
      </c>
      <c r="C29" s="16">
        <v>2080</v>
      </c>
      <c r="D29" s="8">
        <f>SUM(C19:C29)</f>
        <v>65205.919999999998</v>
      </c>
      <c r="E29" s="8"/>
    </row>
    <row r="30" spans="1:5" x14ac:dyDescent="0.25">
      <c r="A30" s="2"/>
      <c r="B30" s="20" t="s">
        <v>119</v>
      </c>
      <c r="C30" s="15"/>
      <c r="D30" s="8"/>
      <c r="E30" s="8"/>
    </row>
    <row r="31" spans="1:5" x14ac:dyDescent="0.25">
      <c r="A31" s="2"/>
      <c r="B31" s="13" t="s">
        <v>120</v>
      </c>
      <c r="C31" s="8">
        <v>12720</v>
      </c>
      <c r="D31" s="8"/>
      <c r="E31" s="8"/>
    </row>
    <row r="32" spans="1:5" x14ac:dyDescent="0.25">
      <c r="A32" s="2"/>
      <c r="B32" s="2" t="s">
        <v>121</v>
      </c>
      <c r="C32" s="8">
        <v>655.88</v>
      </c>
      <c r="D32" s="8"/>
      <c r="E32" s="8"/>
    </row>
    <row r="33" spans="1:5" x14ac:dyDescent="0.25">
      <c r="A33" s="2"/>
      <c r="B33" s="2" t="s">
        <v>122</v>
      </c>
      <c r="C33" s="8">
        <v>1272</v>
      </c>
      <c r="D33" s="8"/>
      <c r="E33" s="8"/>
    </row>
    <row r="34" spans="1:5" x14ac:dyDescent="0.25">
      <c r="A34" s="2"/>
      <c r="B34" s="2" t="s">
        <v>123</v>
      </c>
      <c r="C34" s="8">
        <v>15900</v>
      </c>
      <c r="D34" s="8"/>
      <c r="E34" s="8"/>
    </row>
    <row r="35" spans="1:5" x14ac:dyDescent="0.25">
      <c r="A35" s="2"/>
      <c r="B35" s="2" t="s">
        <v>124</v>
      </c>
      <c r="C35" s="8">
        <v>540.6</v>
      </c>
      <c r="D35" s="8"/>
      <c r="E35" s="8"/>
    </row>
    <row r="36" spans="1:5" x14ac:dyDescent="0.25">
      <c r="A36" s="2"/>
      <c r="B36" s="2" t="s">
        <v>125</v>
      </c>
      <c r="C36" s="8">
        <v>1252.1199999999999</v>
      </c>
      <c r="D36" s="8"/>
      <c r="E36" s="8"/>
    </row>
    <row r="37" spans="1:5" x14ac:dyDescent="0.25">
      <c r="A37" s="2"/>
      <c r="B37" s="2" t="s">
        <v>14</v>
      </c>
      <c r="C37" s="8">
        <v>1272</v>
      </c>
      <c r="D37" s="8"/>
      <c r="E37" s="8"/>
    </row>
    <row r="38" spans="1:5" x14ac:dyDescent="0.25">
      <c r="A38" s="2"/>
      <c r="B38" s="2" t="s">
        <v>24</v>
      </c>
      <c r="C38" s="8">
        <v>298.92</v>
      </c>
      <c r="D38" s="8"/>
      <c r="E38" s="8"/>
    </row>
    <row r="39" spans="1:5" ht="15.75" thickBot="1" x14ac:dyDescent="0.3">
      <c r="A39" s="2"/>
      <c r="B39" s="2" t="s">
        <v>126</v>
      </c>
      <c r="C39" s="16">
        <v>1324.47</v>
      </c>
      <c r="D39" s="16">
        <f>SUM(C31:C39)</f>
        <v>35235.989999999991</v>
      </c>
      <c r="E39" s="16">
        <f>D29+D39</f>
        <v>100441.90999999999</v>
      </c>
    </row>
    <row r="40" spans="1:5" x14ac:dyDescent="0.25">
      <c r="A40" s="2"/>
      <c r="B40" s="2" t="s">
        <v>127</v>
      </c>
      <c r="C40" s="15"/>
      <c r="D40" s="15"/>
      <c r="E40" s="15">
        <f>E16-E39</f>
        <v>-6070.9099999999889</v>
      </c>
    </row>
    <row r="41" spans="1:5" x14ac:dyDescent="0.25">
      <c r="A41" s="2"/>
      <c r="B41" s="20" t="s">
        <v>128</v>
      </c>
      <c r="C41" s="8"/>
      <c r="D41" s="8"/>
      <c r="E41" s="8"/>
    </row>
    <row r="42" spans="1:5" x14ac:dyDescent="0.25">
      <c r="A42" s="2"/>
      <c r="B42" s="19" t="s">
        <v>129</v>
      </c>
      <c r="C42" s="8"/>
      <c r="D42" s="8"/>
      <c r="E42" s="8"/>
    </row>
    <row r="43" spans="1:5" x14ac:dyDescent="0.25">
      <c r="A43" s="2"/>
      <c r="B43" s="13" t="s">
        <v>130</v>
      </c>
      <c r="C43" s="8">
        <v>5300</v>
      </c>
      <c r="D43" s="8"/>
      <c r="E43" s="8"/>
    </row>
    <row r="44" spans="1:5" x14ac:dyDescent="0.25">
      <c r="A44" s="2"/>
      <c r="B44" s="2" t="s">
        <v>131</v>
      </c>
      <c r="C44" s="8">
        <v>1272</v>
      </c>
      <c r="D44" s="8"/>
      <c r="E44" s="8"/>
    </row>
    <row r="45" spans="1:5" ht="15.75" thickBot="1" x14ac:dyDescent="0.3">
      <c r="A45" s="2"/>
      <c r="B45" s="2" t="s">
        <v>132</v>
      </c>
      <c r="C45" s="16">
        <v>1060</v>
      </c>
      <c r="D45" s="8">
        <f>C43+C44+C45</f>
        <v>7632</v>
      </c>
      <c r="E45" s="8"/>
    </row>
    <row r="46" spans="1:5" ht="15.75" thickBot="1" x14ac:dyDescent="0.3">
      <c r="A46" s="2"/>
      <c r="B46" s="2" t="s">
        <v>27</v>
      </c>
      <c r="C46" s="15"/>
      <c r="D46" s="16">
        <v>1853.5</v>
      </c>
      <c r="E46" s="11">
        <f>D45-D46</f>
        <v>5778.5</v>
      </c>
    </row>
    <row r="47" spans="1:5" ht="15.75" thickBot="1" x14ac:dyDescent="0.3">
      <c r="A47" s="2"/>
      <c r="B47" s="2" t="s">
        <v>133</v>
      </c>
      <c r="C47" s="8"/>
      <c r="D47" s="15"/>
      <c r="E47" s="14">
        <f>E40-E46</f>
        <v>-11849.409999999989</v>
      </c>
    </row>
    <row r="48" spans="1:5" ht="15.75" thickTop="1" x14ac:dyDescent="0.25">
      <c r="A48" s="2"/>
      <c r="B48" s="2"/>
      <c r="C48" s="2"/>
      <c r="D48" s="2"/>
      <c r="E48" s="13"/>
    </row>
    <row r="49" spans="1:5" x14ac:dyDescent="0.25">
      <c r="A49" s="2"/>
      <c r="B49" s="34" t="s">
        <v>134</v>
      </c>
      <c r="C49" s="35"/>
      <c r="D49" s="35"/>
      <c r="E49" s="36"/>
    </row>
    <row r="50" spans="1:5" x14ac:dyDescent="0.25">
      <c r="A50" s="2"/>
      <c r="B50" s="34" t="s">
        <v>135</v>
      </c>
      <c r="C50" s="35"/>
      <c r="D50" s="35"/>
      <c r="E50" s="36"/>
    </row>
    <row r="51" spans="1:5" x14ac:dyDescent="0.25">
      <c r="A51" s="2"/>
      <c r="B51" s="34" t="s">
        <v>136</v>
      </c>
      <c r="C51" s="35"/>
      <c r="D51" s="35"/>
      <c r="E51" s="36"/>
    </row>
    <row r="52" spans="1:5" x14ac:dyDescent="0.25">
      <c r="A52" s="2"/>
      <c r="B52" s="2"/>
      <c r="C52" s="2"/>
      <c r="D52" s="2"/>
      <c r="E52" s="2"/>
    </row>
    <row r="53" spans="1:5" x14ac:dyDescent="0.25">
      <c r="A53" s="2"/>
      <c r="B53" s="2"/>
      <c r="C53" s="2"/>
      <c r="D53" s="2"/>
      <c r="E53" s="2"/>
    </row>
    <row r="54" spans="1:5" x14ac:dyDescent="0.25">
      <c r="A54" s="2"/>
      <c r="B54" s="2" t="s">
        <v>137</v>
      </c>
      <c r="C54" s="2"/>
      <c r="D54" s="2"/>
      <c r="E54" s="2"/>
    </row>
    <row r="55" spans="1:5" x14ac:dyDescent="0.25">
      <c r="A55" s="2"/>
      <c r="B55" s="2"/>
      <c r="C55" s="2"/>
      <c r="D55" s="2"/>
      <c r="E55" s="2"/>
    </row>
    <row r="56" spans="1:5" x14ac:dyDescent="0.25">
      <c r="A56" s="2"/>
      <c r="B56" s="7" t="s">
        <v>88</v>
      </c>
      <c r="C56" s="31" t="s">
        <v>138</v>
      </c>
      <c r="D56" s="32"/>
      <c r="E56" s="2"/>
    </row>
    <row r="57" spans="1:5" x14ac:dyDescent="0.25">
      <c r="A57" s="2"/>
      <c r="B57" s="7" t="s">
        <v>89</v>
      </c>
      <c r="C57" s="31" t="s">
        <v>139</v>
      </c>
      <c r="D57" s="32"/>
      <c r="E57" s="2"/>
    </row>
    <row r="58" spans="1:5" x14ac:dyDescent="0.25">
      <c r="A58" s="2"/>
      <c r="B58" s="2"/>
      <c r="C58" s="2"/>
      <c r="D58" s="2"/>
      <c r="E58" s="2"/>
    </row>
    <row r="59" spans="1:5" ht="15.75" thickBot="1" x14ac:dyDescent="0.3">
      <c r="A59" s="3"/>
      <c r="B59" s="3"/>
      <c r="C59" s="3"/>
      <c r="D59" s="3"/>
      <c r="E59" s="3"/>
    </row>
    <row r="60" spans="1:5" ht="15.75" thickTop="1" x14ac:dyDescent="0.25">
      <c r="A60" s="17"/>
      <c r="B60" s="17"/>
      <c r="C60" s="17"/>
      <c r="D60" s="17"/>
      <c r="E60" s="17"/>
    </row>
  </sheetData>
  <mergeCells count="7">
    <mergeCell ref="C57:D57"/>
    <mergeCell ref="C56:D56"/>
    <mergeCell ref="A1:E1"/>
    <mergeCell ref="A2:E2"/>
    <mergeCell ref="B49:E49"/>
    <mergeCell ref="B50:E50"/>
    <mergeCell ref="B51:E51"/>
  </mergeCells>
  <printOptions horizontalCentered="1" verticalCentered="1"/>
  <pageMargins left="0.59055118110236227" right="0.59055118110236227" top="0.78740157480314965" bottom="0.78740157480314965" header="0.31496062992125984" footer="0.31496062992125984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Partidas de Ajustes</vt:lpstr>
      <vt:lpstr>Hoja de Trabajo </vt:lpstr>
      <vt:lpstr>Balance General 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50246</dc:creator>
  <cp:lastModifiedBy>50246</cp:lastModifiedBy>
  <dcterms:created xsi:type="dcterms:W3CDTF">2021-07-23T16:15:05Z</dcterms:created>
  <dcterms:modified xsi:type="dcterms:W3CDTF">2021-07-26T18:14:48Z</dcterms:modified>
</cp:coreProperties>
</file>